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2026-05-28/"/>
    </mc:Choice>
  </mc:AlternateContent>
  <xr:revisionPtr revIDLastSave="0" documentId="8_{4CC703D6-D3CA-4649-A2E6-484EDB4A3600}" xr6:coauthVersionLast="47" xr6:coauthVersionMax="47" xr10:uidLastSave="{00000000-0000-0000-0000-000000000000}"/>
  <bookViews>
    <workbookView xWindow="22932" yWindow="-108" windowWidth="30936" windowHeight="16776" xr2:uid="{981DFBA5-E290-4C24-B300-564A67B9265A}"/>
  </bookViews>
  <sheets>
    <sheet name="1 priedas" sheetId="4" r:id="rId1"/>
  </sheets>
  <definedNames>
    <definedName name="_xlnm.Print_Titles" localSheetId="0">'1 priedas'!$10:$11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4" l="1"/>
  <c r="C69" i="4"/>
  <c r="C93" i="4"/>
  <c r="C91" i="4" s="1"/>
  <c r="C83" i="4"/>
  <c r="C82" i="4"/>
  <c r="C68" i="4"/>
  <c r="C48" i="4"/>
  <c r="C30" i="4"/>
  <c r="C29" i="4"/>
  <c r="C51" i="4"/>
  <c r="C15" i="4"/>
  <c r="C14" i="4" s="1"/>
  <c r="C13" i="4" s="1"/>
  <c r="C96" i="4"/>
  <c r="C85" i="4"/>
  <c r="C76" i="4"/>
  <c r="C63" i="4"/>
  <c r="C41" i="4"/>
  <c r="C21" i="4"/>
  <c r="C17" i="4"/>
  <c r="C52" i="4" l="1"/>
  <c r="C25" i="4"/>
  <c r="C24" i="4" s="1"/>
  <c r="C23" i="4" s="1"/>
  <c r="C81" i="4"/>
  <c r="C75" i="4" s="1"/>
  <c r="C12" i="4"/>
  <c r="C94" i="4" l="1"/>
  <c r="C101" i="4" s="1"/>
</calcChain>
</file>

<file path=xl/sharedStrings.xml><?xml version="1.0" encoding="utf-8"?>
<sst xmlns="http://schemas.openxmlformats.org/spreadsheetml/2006/main" count="156" uniqueCount="156">
  <si>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</si>
  <si>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</si>
  <si>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</si>
  <si>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</si>
  <si>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</si>
  <si>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</si>
  <si>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</si>
  <si>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</si>
  <si>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</si>
  <si>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</si>
  <si>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</si>
  <si>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</si>
  <si>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</si>
  <si>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</si>
  <si>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</si>
  <si>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</si>
  <si>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</si>
  <si>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</si>
  <si>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</si>
  <si>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</si>
  <si>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</si>
  <si>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</si>
  <si>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</si>
  <si>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</si>
  <si>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</si>
  <si>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</si>
  <si>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</si>
  <si>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</si>
  <si>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</si>
  <si>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</si>
  <si>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</si>
  <si>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</si>
  <si>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</si>
  <si>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</si>
  <si>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</si>
  <si>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</si>
  <si>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</si>
  <si>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</si>
  <si>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</si>
  <si>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</si>
  <si>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</si>
  <si>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</si>
  <si>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</si>
  <si>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</si>
  <si>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</si>
  <si>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</si>
  <si>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</si>
  <si>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</si>
  <si>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</si>
  <si>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</si>
  <si>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</si>
  <si>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</si>
  <si>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</si>
  <si>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</si>
  <si>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</si>
  <si>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</si>
  <si>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</si>
  <si>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</si>
  <si>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</si>
  <si>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</si>
  <si>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</si>
  <si>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</si>
  <si>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</si>
  <si>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</si>
  <si>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</si>
  <si>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</si>
  <si>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</si>
  <si>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</si>
  <si>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</si>
  <si>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</si>
  <si>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</si>
  <si>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</si>
  <si>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</si>
  <si>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</si>
  <si>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</si>
  <si>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</si>
  <si>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</si>
  <si>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</si>
  <si>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</si>
  <si>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</si>
  <si>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</si>
  <si>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</si>
  <si>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</si>
  <si>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</si>
  <si>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</si>
  <si>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</si>
  <si>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</si>
  <si>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</si>
  <si>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</si>
  <si>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</si>
  <si>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</si>
  <si>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</si>
  <si>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</si>
  <si>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</si>
  <si>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</si>
  <si>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</si>
  <si>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</si>
  <si>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</si>
  <si>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</si>
  <si>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</si>
  <si>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</si>
  <si>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</si>
  <si>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</si>
  <si>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</si>
  <si>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</si>
  <si>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</si>
  <si>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</si>
  <si>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</si>
  <si>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</si>
  <si>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</si>
  <si>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</si>
  <si>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</si>
  <si>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</si>
  <si>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</si>
  <si>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</si>
  <si>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</si>
  <si>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</si>
  <si>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</si>
  <si>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</si>
  <si>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</si>
  <si>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</si>
  <si>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</si>
  <si>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</si>
  <si>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</si>
  <si>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</si>
  <si>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</si>
  <si>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</si>
  <si>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</si>
  <si>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</si>
  <si>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</si>
  <si>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</si>
  <si>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</si>
  <si>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</si>
  <si>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</si>
  <si>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3.1</t>
  </si>
  <si>
    <t>2026 METŲ JURBARKO RAJONO SAVIVALDYBĖS BIUDŽETO PAJAMOS</t>
  </si>
  <si>
    <t>Padidintam trenerių darbo užmokesčiui mokėti</t>
  </si>
  <si>
    <t>Pajamos iš viso (1+10+17+30)</t>
  </si>
  <si>
    <t>Aplinkos apsaugos rėmimo specialiosios programos lėšų likutis</t>
  </si>
  <si>
    <t>Lėšų, gautų už parduodamus žemės sklypus, likutis</t>
  </si>
  <si>
    <t>35.4</t>
  </si>
  <si>
    <t>16.17</t>
  </si>
  <si>
    <t>Pedagoginio personalo optimizavimui ir atnaujinimui</t>
  </si>
  <si>
    <t>16.18</t>
  </si>
  <si>
    <t>Bendruomeninių organizacijų veiklai stiprinti</t>
  </si>
  <si>
    <t>16.19</t>
  </si>
  <si>
    <t>Lėšos projektams finansuoti</t>
  </si>
  <si>
    <t>16.20</t>
  </si>
  <si>
    <t>Lėšos medicinos darbuotojų darbo užmokesčiui mokėti (rezidentūros bazėms)</t>
  </si>
  <si>
    <t>16.21</t>
  </si>
  <si>
    <t xml:space="preserve">Vienkartinėms išmokoms užsieniečiams įsikurti gyvenamojoje vietoje savivaldybės teritorijoje, kompensuoti patirtas savivaldybės biudžeto išlaidas, teikiant socialinę paramą užsieniečiams </t>
  </si>
  <si>
    <t>16.22</t>
  </si>
  <si>
    <t>Lėšos Dainų šventės išlaidoms finansuoti</t>
  </si>
  <si>
    <t xml:space="preserve">                                                                                                          2026 m. vasario 11 d. sprendimu Nr. T2-35</t>
  </si>
  <si>
    <t xml:space="preserve">                                                                                                         (2026 m. gegužės 28 d. sprendimo Nr. T2-</t>
  </si>
  <si>
    <t xml:space="preserve">                                                                                       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</si>
</sst>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852-5967-42A2-9566-C3CA59E1AC50}">
  <sheetPr>
    <pageSetUpPr fitToPage="1"/>
  </sheetPr>
  <dimension ref="A1:C106"/>
  <sheetViews>
    <sheetView tabSelected="1" workbookViewId="0">
      <pane ySplit="11" topLeftCell="A12" activePane="bottomLeft" state="frozen"/>
      <selection pane="bottomLeft" activeCell="H6" sqref="H6"/>
    </sheetView>
  </sheetViews>
  <sheetFormatPr defaultColWidth="9.109375" defaultRowHeight="13.8" x14ac:dyDescent="0.25"/>
  <cols>
    <col min="1" max="1" width="7" style="8" customWidth="1"/>
    <col min="2" max="2" width="87.44140625" style="8" customWidth="1"/>
    <col min="3" max="3" width="12.44140625" style="8" customWidth="1"/>
    <col min="4" max="16384" width="9.109375" style="8"/>
  </cols>
  <sheetData>
    <row r="1" spans="1:3" x14ac:dyDescent="0.25">
      <c r="B1" s="33" t="s">
        <v>133</v>
      </c>
      <c r="C1" s="33"/>
    </row>
    <row r="2" spans="1:3" x14ac:dyDescent="0.25">
      <c r="B2" s="33" t="s">
        <v>132</v>
      </c>
      <c r="C2" s="33"/>
    </row>
    <row r="3" spans="1:3" x14ac:dyDescent="0.25">
      <c r="B3" s="33" t="s">
        <v>153</v>
      </c>
      <c r="C3" s="33"/>
    </row>
    <row r="4" spans="1:3" x14ac:dyDescent="0.25">
      <c r="B4" s="33" t="s">
        <v>154</v>
      </c>
      <c r="C4" s="33"/>
    </row>
    <row r="5" spans="1:3" x14ac:dyDescent="0.25">
      <c r="B5" s="33" t="s">
        <v>155</v>
      </c>
      <c r="C5" s="33"/>
    </row>
    <row r="6" spans="1:3" x14ac:dyDescent="0.25">
      <c r="B6" s="33" t="s">
        <v>131</v>
      </c>
      <c r="C6" s="33"/>
    </row>
    <row r="7" spans="1:3" x14ac:dyDescent="0.25">
      <c r="B7" s="31"/>
      <c r="C7" s="31"/>
    </row>
    <row r="8" spans="1:3" x14ac:dyDescent="0.25">
      <c r="A8" s="32" t="s">
        <v>135</v>
      </c>
      <c r="B8" s="32"/>
      <c r="C8" s="32"/>
    </row>
    <row r="9" spans="1:3" x14ac:dyDescent="0.25">
      <c r="C9" s="15" t="s">
        <v>0</v>
      </c>
    </row>
    <row r="10" spans="1:3" ht="33" customHeight="1" x14ac:dyDescent="0.25">
      <c r="A10" s="16" t="s">
        <v>1</v>
      </c>
      <c r="B10" s="17" t="s">
        <v>2</v>
      </c>
      <c r="C10" s="17" t="s">
        <v>3</v>
      </c>
    </row>
    <row r="11" spans="1:3" x14ac:dyDescent="0.25">
      <c r="A11" s="18">
        <v>1</v>
      </c>
      <c r="B11" s="19">
        <v>2</v>
      </c>
      <c r="C11" s="19">
        <v>3</v>
      </c>
    </row>
    <row r="12" spans="1:3" x14ac:dyDescent="0.25">
      <c r="A12" s="20">
        <v>1</v>
      </c>
      <c r="B12" s="2" t="s">
        <v>4</v>
      </c>
      <c r="C12" s="21">
        <f>C13+C17+C21</f>
        <v>35187590</v>
      </c>
    </row>
    <row r="13" spans="1:3" x14ac:dyDescent="0.25">
      <c r="A13" s="20">
        <v>2</v>
      </c>
      <c r="B13" s="2" t="s">
        <v>5</v>
      </c>
      <c r="C13" s="21">
        <f>C14</f>
        <v>33879590</v>
      </c>
    </row>
    <row r="14" spans="1:3" x14ac:dyDescent="0.25">
      <c r="A14" s="22">
        <v>3</v>
      </c>
      <c r="B14" s="3" t="s">
        <v>6</v>
      </c>
      <c r="C14" s="23">
        <f>SUM(C15:C16)</f>
        <v>33879590</v>
      </c>
    </row>
    <row r="15" spans="1:3" x14ac:dyDescent="0.25">
      <c r="A15" s="22" t="s">
        <v>134</v>
      </c>
      <c r="B15" s="3" t="s">
        <v>7</v>
      </c>
      <c r="C15" s="23">
        <f>33838000+1590</f>
        <v>33839590</v>
      </c>
    </row>
    <row r="16" spans="1:3" s="24" customFormat="1" ht="27.6" x14ac:dyDescent="0.25">
      <c r="A16" s="5" t="s">
        <v>8</v>
      </c>
      <c r="B16" s="4" t="s">
        <v>9</v>
      </c>
      <c r="C16" s="7">
        <v>40000</v>
      </c>
    </row>
    <row r="17" spans="1:3" x14ac:dyDescent="0.25">
      <c r="A17" s="20">
        <v>4</v>
      </c>
      <c r="B17" s="2" t="s">
        <v>10</v>
      </c>
      <c r="C17" s="21">
        <f>SUM(C18:C20)</f>
        <v>1240000</v>
      </c>
    </row>
    <row r="18" spans="1:3" x14ac:dyDescent="0.25">
      <c r="A18" s="22">
        <v>5</v>
      </c>
      <c r="B18" s="3" t="s">
        <v>11</v>
      </c>
      <c r="C18" s="23">
        <v>680000</v>
      </c>
    </row>
    <row r="19" spans="1:3" x14ac:dyDescent="0.25">
      <c r="A19" s="22">
        <v>6</v>
      </c>
      <c r="B19" s="3" t="s">
        <v>12</v>
      </c>
      <c r="C19" s="23">
        <v>10000</v>
      </c>
    </row>
    <row r="20" spans="1:3" x14ac:dyDescent="0.25">
      <c r="A20" s="22">
        <v>7</v>
      </c>
      <c r="B20" s="3" t="s">
        <v>13</v>
      </c>
      <c r="C20" s="23">
        <v>550000</v>
      </c>
    </row>
    <row r="21" spans="1:3" x14ac:dyDescent="0.25">
      <c r="A21" s="20">
        <v>8</v>
      </c>
      <c r="B21" s="2" t="s">
        <v>14</v>
      </c>
      <c r="C21" s="21">
        <f>C22</f>
        <v>68000</v>
      </c>
    </row>
    <row r="22" spans="1:3" x14ac:dyDescent="0.25">
      <c r="A22" s="22">
        <v>9</v>
      </c>
      <c r="B22" s="3" t="s">
        <v>15</v>
      </c>
      <c r="C22" s="23">
        <v>68000</v>
      </c>
    </row>
    <row r="23" spans="1:3" x14ac:dyDescent="0.25">
      <c r="A23" s="20">
        <v>10</v>
      </c>
      <c r="B23" s="2" t="s">
        <v>16</v>
      </c>
      <c r="C23" s="21">
        <f>C24+SUM(C51:C52)</f>
        <v>22320944</v>
      </c>
    </row>
    <row r="24" spans="1:3" x14ac:dyDescent="0.25">
      <c r="A24" s="20">
        <v>11</v>
      </c>
      <c r="B24" s="2" t="s">
        <v>17</v>
      </c>
      <c r="C24" s="21">
        <f>C25+C49+C50</f>
        <v>17846730</v>
      </c>
    </row>
    <row r="25" spans="1:3" x14ac:dyDescent="0.25">
      <c r="A25" s="22">
        <v>12</v>
      </c>
      <c r="B25" s="3" t="s">
        <v>18</v>
      </c>
      <c r="C25" s="23">
        <f>SUM(C26:C48)</f>
        <v>4697230</v>
      </c>
    </row>
    <row r="26" spans="1:3" x14ac:dyDescent="0.25">
      <c r="A26" s="5" t="s">
        <v>19</v>
      </c>
      <c r="B26" s="6" t="s">
        <v>20</v>
      </c>
      <c r="C26" s="7">
        <v>248200</v>
      </c>
    </row>
    <row r="27" spans="1:3" x14ac:dyDescent="0.25">
      <c r="A27" s="5" t="s">
        <v>21</v>
      </c>
      <c r="B27" s="6" t="s">
        <v>22</v>
      </c>
      <c r="C27" s="7">
        <v>308700</v>
      </c>
    </row>
    <row r="28" spans="1:3" ht="27.6" x14ac:dyDescent="0.25">
      <c r="A28" s="5" t="s">
        <v>23</v>
      </c>
      <c r="B28" s="6" t="s">
        <v>24</v>
      </c>
      <c r="C28" s="7">
        <v>44304</v>
      </c>
    </row>
    <row r="29" spans="1:3" ht="15.75" customHeight="1" x14ac:dyDescent="0.25">
      <c r="A29" s="5" t="s">
        <v>25</v>
      </c>
      <c r="B29" s="6" t="s">
        <v>26</v>
      </c>
      <c r="C29" s="9">
        <f>45100-21000</f>
        <v>24100</v>
      </c>
    </row>
    <row r="30" spans="1:3" x14ac:dyDescent="0.25">
      <c r="A30" s="5" t="s">
        <v>27</v>
      </c>
      <c r="B30" s="6" t="s">
        <v>28</v>
      </c>
      <c r="C30" s="9">
        <f>900100+15000</f>
        <v>915100</v>
      </c>
    </row>
    <row r="31" spans="1:3" x14ac:dyDescent="0.25">
      <c r="A31" s="5" t="s">
        <v>29</v>
      </c>
      <c r="B31" s="10" t="s">
        <v>30</v>
      </c>
      <c r="C31" s="9">
        <v>4060</v>
      </c>
    </row>
    <row r="32" spans="1:3" x14ac:dyDescent="0.25">
      <c r="A32" s="5" t="s">
        <v>31</v>
      </c>
      <c r="B32" s="6" t="s">
        <v>32</v>
      </c>
      <c r="C32" s="9">
        <v>24900</v>
      </c>
    </row>
    <row r="33" spans="1:3" x14ac:dyDescent="0.25">
      <c r="A33" s="5" t="s">
        <v>33</v>
      </c>
      <c r="B33" s="6" t="s">
        <v>34</v>
      </c>
      <c r="C33" s="7">
        <v>500</v>
      </c>
    </row>
    <row r="34" spans="1:3" x14ac:dyDescent="0.25">
      <c r="A34" s="5" t="s">
        <v>35</v>
      </c>
      <c r="B34" s="6" t="s">
        <v>36</v>
      </c>
      <c r="C34" s="7">
        <v>440</v>
      </c>
    </row>
    <row r="35" spans="1:3" ht="27.6" x14ac:dyDescent="0.25">
      <c r="A35" s="5" t="s">
        <v>37</v>
      </c>
      <c r="B35" s="6" t="s">
        <v>38</v>
      </c>
      <c r="C35" s="9">
        <v>2600</v>
      </c>
    </row>
    <row r="36" spans="1:3" x14ac:dyDescent="0.25">
      <c r="A36" s="5" t="s">
        <v>39</v>
      </c>
      <c r="B36" s="6" t="s">
        <v>40</v>
      </c>
      <c r="C36" s="9">
        <v>9000</v>
      </c>
    </row>
    <row r="37" spans="1:3" x14ac:dyDescent="0.25">
      <c r="A37" s="5" t="s">
        <v>41</v>
      </c>
      <c r="B37" s="6" t="s">
        <v>42</v>
      </c>
      <c r="C37" s="7">
        <v>25400</v>
      </c>
    </row>
    <row r="38" spans="1:3" x14ac:dyDescent="0.25">
      <c r="A38" s="5" t="s">
        <v>43</v>
      </c>
      <c r="B38" s="6" t="s">
        <v>44</v>
      </c>
      <c r="C38" s="9">
        <v>47900</v>
      </c>
    </row>
    <row r="39" spans="1:3" x14ac:dyDescent="0.25">
      <c r="A39" s="5" t="s">
        <v>45</v>
      </c>
      <c r="B39" s="6" t="s">
        <v>46</v>
      </c>
      <c r="C39" s="7">
        <v>265100</v>
      </c>
    </row>
    <row r="40" spans="1:3" x14ac:dyDescent="0.25">
      <c r="A40" s="5" t="s">
        <v>47</v>
      </c>
      <c r="B40" s="6" t="s">
        <v>48</v>
      </c>
      <c r="C40" s="7">
        <v>655500</v>
      </c>
    </row>
    <row r="41" spans="1:3" x14ac:dyDescent="0.25">
      <c r="A41" s="5" t="s">
        <v>49</v>
      </c>
      <c r="B41" s="6" t="s">
        <v>50</v>
      </c>
      <c r="C41" s="7">
        <f>1052300+530500</f>
        <v>1582800</v>
      </c>
    </row>
    <row r="42" spans="1:3" ht="15.75" customHeight="1" x14ac:dyDescent="0.25">
      <c r="A42" s="5" t="s">
        <v>51</v>
      </c>
      <c r="B42" s="6" t="s">
        <v>52</v>
      </c>
      <c r="C42" s="7">
        <v>19500</v>
      </c>
    </row>
    <row r="43" spans="1:3" ht="15.75" customHeight="1" x14ac:dyDescent="0.25">
      <c r="A43" s="5" t="s">
        <v>53</v>
      </c>
      <c r="B43" s="4" t="s">
        <v>54</v>
      </c>
      <c r="C43" s="7">
        <v>159400</v>
      </c>
    </row>
    <row r="44" spans="1:3" ht="31.5" customHeight="1" x14ac:dyDescent="0.25">
      <c r="A44" s="5" t="s">
        <v>55</v>
      </c>
      <c r="B44" s="11" t="s">
        <v>56</v>
      </c>
      <c r="C44" s="7">
        <v>274710</v>
      </c>
    </row>
    <row r="45" spans="1:3" x14ac:dyDescent="0.25">
      <c r="A45" s="5" t="s">
        <v>57</v>
      </c>
      <c r="B45" s="6" t="s">
        <v>59</v>
      </c>
      <c r="C45" s="7">
        <v>37800</v>
      </c>
    </row>
    <row r="46" spans="1:3" x14ac:dyDescent="0.25">
      <c r="A46" s="5" t="s">
        <v>58</v>
      </c>
      <c r="B46" s="6" t="s">
        <v>61</v>
      </c>
      <c r="C46" s="7">
        <v>1900</v>
      </c>
    </row>
    <row r="47" spans="1:3" ht="15.75" customHeight="1" x14ac:dyDescent="0.25">
      <c r="A47" s="5" t="s">
        <v>60</v>
      </c>
      <c r="B47" s="6" t="s">
        <v>63</v>
      </c>
      <c r="C47" s="7">
        <v>7880</v>
      </c>
    </row>
    <row r="48" spans="1:3" ht="15.75" customHeight="1" x14ac:dyDescent="0.25">
      <c r="A48" s="5" t="s">
        <v>62</v>
      </c>
      <c r="B48" s="6" t="s">
        <v>64</v>
      </c>
      <c r="C48" s="7">
        <f>31400+6036</f>
        <v>37436</v>
      </c>
    </row>
    <row r="49" spans="1:3" x14ac:dyDescent="0.25">
      <c r="A49" s="22">
        <v>13</v>
      </c>
      <c r="B49" s="3" t="s">
        <v>65</v>
      </c>
      <c r="C49" s="23">
        <v>13128500</v>
      </c>
    </row>
    <row r="50" spans="1:3" x14ac:dyDescent="0.25">
      <c r="A50" s="22">
        <v>14</v>
      </c>
      <c r="B50" s="3" t="s">
        <v>66</v>
      </c>
      <c r="C50" s="23">
        <v>21000</v>
      </c>
    </row>
    <row r="51" spans="1:3" s="24" customFormat="1" x14ac:dyDescent="0.25">
      <c r="A51" s="5">
        <v>15</v>
      </c>
      <c r="B51" s="4" t="s">
        <v>67</v>
      </c>
      <c r="C51" s="7">
        <f>144337+791789</f>
        <v>936126</v>
      </c>
    </row>
    <row r="52" spans="1:3" x14ac:dyDescent="0.25">
      <c r="A52" s="22">
        <v>16</v>
      </c>
      <c r="B52" s="3" t="s">
        <v>68</v>
      </c>
      <c r="C52" s="23">
        <f>SUM(C53:C74)</f>
        <v>3538088</v>
      </c>
    </row>
    <row r="53" spans="1:3" x14ac:dyDescent="0.25">
      <c r="A53" s="5" t="s">
        <v>69</v>
      </c>
      <c r="B53" s="3" t="s">
        <v>70</v>
      </c>
      <c r="C53" s="9">
        <v>164994</v>
      </c>
    </row>
    <row r="54" spans="1:3" x14ac:dyDescent="0.25">
      <c r="A54" s="5" t="s">
        <v>71</v>
      </c>
      <c r="B54" s="3" t="s">
        <v>72</v>
      </c>
      <c r="C54" s="9">
        <v>109608</v>
      </c>
    </row>
    <row r="55" spans="1:3" x14ac:dyDescent="0.25">
      <c r="A55" s="5" t="s">
        <v>73</v>
      </c>
      <c r="B55" s="3" t="s">
        <v>74</v>
      </c>
      <c r="C55" s="9">
        <v>148000</v>
      </c>
    </row>
    <row r="56" spans="1:3" x14ac:dyDescent="0.25">
      <c r="A56" s="5" t="s">
        <v>75</v>
      </c>
      <c r="B56" s="3" t="s">
        <v>136</v>
      </c>
      <c r="C56" s="9">
        <v>22000</v>
      </c>
    </row>
    <row r="57" spans="1:3" x14ac:dyDescent="0.25">
      <c r="A57" s="5" t="s">
        <v>77</v>
      </c>
      <c r="B57" s="3" t="s">
        <v>76</v>
      </c>
      <c r="C57" s="9">
        <v>72967</v>
      </c>
    </row>
    <row r="58" spans="1:3" x14ac:dyDescent="0.25">
      <c r="A58" s="5" t="s">
        <v>79</v>
      </c>
      <c r="B58" s="3" t="s">
        <v>78</v>
      </c>
      <c r="C58" s="9">
        <v>30672</v>
      </c>
    </row>
    <row r="59" spans="1:3" x14ac:dyDescent="0.25">
      <c r="A59" s="5" t="s">
        <v>81</v>
      </c>
      <c r="B59" s="3" t="s">
        <v>80</v>
      </c>
      <c r="C59" s="9">
        <v>269000</v>
      </c>
    </row>
    <row r="60" spans="1:3" x14ac:dyDescent="0.25">
      <c r="A60" s="5" t="s">
        <v>83</v>
      </c>
      <c r="B60" s="3" t="s">
        <v>82</v>
      </c>
      <c r="C60" s="9">
        <v>26400</v>
      </c>
    </row>
    <row r="61" spans="1:3" x14ac:dyDescent="0.25">
      <c r="A61" s="5" t="s">
        <v>85</v>
      </c>
      <c r="B61" s="25" t="s">
        <v>84</v>
      </c>
      <c r="C61" s="9">
        <v>34000</v>
      </c>
    </row>
    <row r="62" spans="1:3" ht="27.6" x14ac:dyDescent="0.25">
      <c r="A62" s="5" t="s">
        <v>87</v>
      </c>
      <c r="B62" s="25" t="s">
        <v>86</v>
      </c>
      <c r="C62" s="9">
        <v>10500</v>
      </c>
    </row>
    <row r="63" spans="1:3" ht="27.6" x14ac:dyDescent="0.25">
      <c r="A63" s="5" t="s">
        <v>88</v>
      </c>
      <c r="B63" s="3" t="s">
        <v>89</v>
      </c>
      <c r="C63" s="9">
        <f>8888+15477</f>
        <v>24365</v>
      </c>
    </row>
    <row r="64" spans="1:3" x14ac:dyDescent="0.25">
      <c r="A64" s="5" t="s">
        <v>90</v>
      </c>
      <c r="B64" s="3" t="s">
        <v>91</v>
      </c>
      <c r="C64" s="9">
        <v>95238</v>
      </c>
    </row>
    <row r="65" spans="1:3" x14ac:dyDescent="0.25">
      <c r="A65" s="5" t="s">
        <v>92</v>
      </c>
      <c r="B65" s="3" t="s">
        <v>93</v>
      </c>
      <c r="C65" s="9">
        <v>26982</v>
      </c>
    </row>
    <row r="66" spans="1:3" x14ac:dyDescent="0.25">
      <c r="A66" s="5" t="s">
        <v>94</v>
      </c>
      <c r="B66" s="3" t="s">
        <v>95</v>
      </c>
      <c r="C66" s="9">
        <v>24419</v>
      </c>
    </row>
    <row r="67" spans="1:3" x14ac:dyDescent="0.25">
      <c r="A67" s="5" t="s">
        <v>96</v>
      </c>
      <c r="B67" s="3" t="s">
        <v>97</v>
      </c>
      <c r="C67" s="9">
        <v>129877</v>
      </c>
    </row>
    <row r="68" spans="1:3" x14ac:dyDescent="0.25">
      <c r="A68" s="5" t="s">
        <v>98</v>
      </c>
      <c r="B68" s="3" t="s">
        <v>99</v>
      </c>
      <c r="C68" s="9">
        <f>2079333+137767</f>
        <v>2217100</v>
      </c>
    </row>
    <row r="69" spans="1:3" x14ac:dyDescent="0.25">
      <c r="A69" s="5" t="s">
        <v>141</v>
      </c>
      <c r="B69" s="3" t="s">
        <v>142</v>
      </c>
      <c r="C69" s="9">
        <f>6703+101</f>
        <v>6804</v>
      </c>
    </row>
    <row r="70" spans="1:3" x14ac:dyDescent="0.25">
      <c r="A70" s="5" t="s">
        <v>143</v>
      </c>
      <c r="B70" s="3" t="s">
        <v>144</v>
      </c>
      <c r="C70" s="9">
        <v>30629</v>
      </c>
    </row>
    <row r="71" spans="1:3" x14ac:dyDescent="0.25">
      <c r="A71" s="5" t="s">
        <v>145</v>
      </c>
      <c r="B71" s="3" t="s">
        <v>146</v>
      </c>
      <c r="C71" s="9">
        <v>4000</v>
      </c>
    </row>
    <row r="72" spans="1:3" x14ac:dyDescent="0.25">
      <c r="A72" s="5" t="s">
        <v>147</v>
      </c>
      <c r="B72" s="3" t="s">
        <v>148</v>
      </c>
      <c r="C72" s="9">
        <v>57430</v>
      </c>
    </row>
    <row r="73" spans="1:3" ht="27.6" x14ac:dyDescent="0.25">
      <c r="A73" s="5" t="s">
        <v>149</v>
      </c>
      <c r="B73" s="3" t="s">
        <v>150</v>
      </c>
      <c r="C73" s="9">
        <v>19159</v>
      </c>
    </row>
    <row r="74" spans="1:3" x14ac:dyDescent="0.25">
      <c r="A74" s="5" t="s">
        <v>151</v>
      </c>
      <c r="B74" s="3" t="s">
        <v>152</v>
      </c>
      <c r="C74" s="9">
        <v>13944</v>
      </c>
    </row>
    <row r="75" spans="1:3" x14ac:dyDescent="0.25">
      <c r="A75" s="20">
        <v>17</v>
      </c>
      <c r="B75" s="2" t="s">
        <v>100</v>
      </c>
      <c r="C75" s="21">
        <f>C76+C81+C89+C90</f>
        <v>2968904</v>
      </c>
    </row>
    <row r="76" spans="1:3" x14ac:dyDescent="0.25">
      <c r="A76" s="20">
        <v>18</v>
      </c>
      <c r="B76" s="2" t="s">
        <v>101</v>
      </c>
      <c r="C76" s="21">
        <f>SUM(C77:C80)</f>
        <v>343000</v>
      </c>
    </row>
    <row r="77" spans="1:3" x14ac:dyDescent="0.25">
      <c r="A77" s="22">
        <v>19</v>
      </c>
      <c r="B77" s="3" t="s">
        <v>102</v>
      </c>
      <c r="C77" s="23">
        <v>50000</v>
      </c>
    </row>
    <row r="78" spans="1:3" s="24" customFormat="1" x14ac:dyDescent="0.25">
      <c r="A78" s="5">
        <v>20</v>
      </c>
      <c r="B78" s="4" t="s">
        <v>103</v>
      </c>
      <c r="C78" s="7">
        <v>150000</v>
      </c>
    </row>
    <row r="79" spans="1:3" x14ac:dyDescent="0.25">
      <c r="A79" s="22">
        <v>21</v>
      </c>
      <c r="B79" s="3" t="s">
        <v>104</v>
      </c>
      <c r="C79" s="23">
        <v>60000</v>
      </c>
    </row>
    <row r="80" spans="1:3" x14ac:dyDescent="0.25">
      <c r="A80" s="22">
        <v>22</v>
      </c>
      <c r="B80" s="3" t="s">
        <v>105</v>
      </c>
      <c r="C80" s="23">
        <v>83000</v>
      </c>
    </row>
    <row r="81" spans="1:3" x14ac:dyDescent="0.25">
      <c r="A81" s="20">
        <v>23</v>
      </c>
      <c r="B81" s="2" t="s">
        <v>106</v>
      </c>
      <c r="C81" s="21">
        <f>SUM(C82:C85)</f>
        <v>2595904</v>
      </c>
    </row>
    <row r="82" spans="1:3" x14ac:dyDescent="0.25">
      <c r="A82" s="22">
        <v>24</v>
      </c>
      <c r="B82" s="3" t="s">
        <v>107</v>
      </c>
      <c r="C82" s="23">
        <f>350390+2000</f>
        <v>352390</v>
      </c>
    </row>
    <row r="83" spans="1:3" x14ac:dyDescent="0.25">
      <c r="A83" s="22">
        <v>25</v>
      </c>
      <c r="B83" s="3" t="s">
        <v>108</v>
      </c>
      <c r="C83" s="23">
        <f>156623+40000+1600</f>
        <v>198223</v>
      </c>
    </row>
    <row r="84" spans="1:3" x14ac:dyDescent="0.25">
      <c r="A84" s="22">
        <v>26</v>
      </c>
      <c r="B84" s="3" t="s">
        <v>109</v>
      </c>
      <c r="C84" s="23">
        <f>890291+10000</f>
        <v>900291</v>
      </c>
    </row>
    <row r="85" spans="1:3" x14ac:dyDescent="0.25">
      <c r="A85" s="22">
        <v>27</v>
      </c>
      <c r="B85" s="3" t="s">
        <v>110</v>
      </c>
      <c r="C85" s="23">
        <f>SUM(C86:C88)</f>
        <v>1145000</v>
      </c>
    </row>
    <row r="86" spans="1:3" x14ac:dyDescent="0.25">
      <c r="A86" s="22" t="s">
        <v>111</v>
      </c>
      <c r="B86" s="3" t="s">
        <v>112</v>
      </c>
      <c r="C86" s="9">
        <v>45000</v>
      </c>
    </row>
    <row r="87" spans="1:3" x14ac:dyDescent="0.25">
      <c r="A87" s="22" t="s">
        <v>113</v>
      </c>
      <c r="B87" s="3" t="s">
        <v>114</v>
      </c>
      <c r="C87" s="9">
        <v>1080000</v>
      </c>
    </row>
    <row r="88" spans="1:3" x14ac:dyDescent="0.25">
      <c r="A88" s="22" t="s">
        <v>115</v>
      </c>
      <c r="B88" s="3" t="s">
        <v>116</v>
      </c>
      <c r="C88" s="9">
        <v>20000</v>
      </c>
    </row>
    <row r="89" spans="1:3" x14ac:dyDescent="0.25">
      <c r="A89" s="22">
        <v>28</v>
      </c>
      <c r="B89" s="12" t="s">
        <v>117</v>
      </c>
      <c r="C89" s="23">
        <v>20000</v>
      </c>
    </row>
    <row r="90" spans="1:3" x14ac:dyDescent="0.25">
      <c r="A90" s="22">
        <v>29</v>
      </c>
      <c r="B90" s="3" t="s">
        <v>118</v>
      </c>
      <c r="C90" s="23">
        <v>10000</v>
      </c>
    </row>
    <row r="91" spans="1:3" s="24" customFormat="1" x14ac:dyDescent="0.25">
      <c r="A91" s="20">
        <v>30</v>
      </c>
      <c r="B91" s="13" t="s">
        <v>119</v>
      </c>
      <c r="C91" s="26">
        <f>SUM(C92:C93)</f>
        <v>42000</v>
      </c>
    </row>
    <row r="92" spans="1:3" x14ac:dyDescent="0.25">
      <c r="A92" s="22">
        <v>31</v>
      </c>
      <c r="B92" s="3" t="s">
        <v>120</v>
      </c>
      <c r="C92" s="23">
        <v>20000</v>
      </c>
    </row>
    <row r="93" spans="1:3" x14ac:dyDescent="0.25">
      <c r="A93" s="22">
        <v>32</v>
      </c>
      <c r="B93" s="3" t="s">
        <v>121</v>
      </c>
      <c r="C93" s="23">
        <f>10000+12000</f>
        <v>22000</v>
      </c>
    </row>
    <row r="94" spans="1:3" x14ac:dyDescent="0.25">
      <c r="A94" s="27">
        <v>33</v>
      </c>
      <c r="B94" s="1" t="s">
        <v>137</v>
      </c>
      <c r="C94" s="28">
        <f>C12+C23+C75+C91</f>
        <v>60519438</v>
      </c>
    </row>
    <row r="95" spans="1:3" x14ac:dyDescent="0.25">
      <c r="A95" s="22">
        <v>34</v>
      </c>
      <c r="B95" s="3" t="s">
        <v>122</v>
      </c>
      <c r="C95" s="23">
        <v>400000</v>
      </c>
    </row>
    <row r="96" spans="1:3" x14ac:dyDescent="0.25">
      <c r="A96" s="22">
        <v>35</v>
      </c>
      <c r="B96" s="3" t="s">
        <v>123</v>
      </c>
      <c r="C96" s="23">
        <f>SUM(C97:C100)</f>
        <v>3721344</v>
      </c>
    </row>
    <row r="97" spans="1:3" x14ac:dyDescent="0.25">
      <c r="A97" s="22" t="s">
        <v>124</v>
      </c>
      <c r="B97" s="3" t="s">
        <v>125</v>
      </c>
      <c r="C97" s="23">
        <v>2396389</v>
      </c>
    </row>
    <row r="98" spans="1:3" x14ac:dyDescent="0.25">
      <c r="A98" s="22" t="s">
        <v>126</v>
      </c>
      <c r="B98" s="3" t="s">
        <v>138</v>
      </c>
      <c r="C98" s="23">
        <v>160638</v>
      </c>
    </row>
    <row r="99" spans="1:3" x14ac:dyDescent="0.25">
      <c r="A99" s="22" t="s">
        <v>127</v>
      </c>
      <c r="B99" s="3" t="s">
        <v>139</v>
      </c>
      <c r="C99" s="23">
        <v>47851</v>
      </c>
    </row>
    <row r="100" spans="1:3" x14ac:dyDescent="0.25">
      <c r="A100" s="22" t="s">
        <v>140</v>
      </c>
      <c r="B100" s="3" t="s">
        <v>128</v>
      </c>
      <c r="C100" s="23">
        <v>1116466</v>
      </c>
    </row>
    <row r="101" spans="1:3" x14ac:dyDescent="0.25">
      <c r="A101" s="27">
        <v>36</v>
      </c>
      <c r="B101" s="1" t="s">
        <v>129</v>
      </c>
      <c r="C101" s="28">
        <f>SUM(C94:C96)</f>
        <v>64640782</v>
      </c>
    </row>
    <row r="102" spans="1:3" x14ac:dyDescent="0.25">
      <c r="B102" s="14"/>
      <c r="C102" s="29"/>
    </row>
    <row r="103" spans="1:3" x14ac:dyDescent="0.25">
      <c r="B103" s="30" t="s">
        <v>130</v>
      </c>
    </row>
    <row r="105" spans="1:3" x14ac:dyDescent="0.25">
      <c r="B105" s="15"/>
    </row>
    <row r="106" spans="1:3" x14ac:dyDescent="0.25">
      <c r="B106" s="15"/>
    </row>
  </sheetData>
  <mergeCells count="7">
    <mergeCell ref="B1:C1"/>
    <mergeCell ref="A8:C8"/>
    <mergeCell ref="B2:C2"/>
    <mergeCell ref="B3:C3"/>
    <mergeCell ref="B4:C4"/>
    <mergeCell ref="B5:C5"/>
    <mergeCell ref="B6:C6"/>
  </mergeCells>
  <pageMargins left="0.70866141732283472" right="0.31496062992125984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2026-05-20T13:04:43Z</cp:lastPrinted>
  <dcterms:created xsi:type="dcterms:W3CDTF">2025-02-04T07:02:32Z</dcterms:created>
  <dcterms:modified xsi:type="dcterms:W3CDTF">2026-05-21T07:08:28Z</dcterms:modified>
</cp:coreProperties>
</file>