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2025-08 TSP/"/>
    </mc:Choice>
  </mc:AlternateContent>
  <xr:revisionPtr revIDLastSave="0" documentId="8_{4548497D-0A90-4491-AD20-FA02B37E9215}" xr6:coauthVersionLast="47" xr6:coauthVersionMax="47" xr10:uidLastSave="{00000000-0000-0000-0000-000000000000}"/>
  <bookViews>
    <workbookView xWindow="22932" yWindow="-108" windowWidth="23256" windowHeight="12456" xr2:uid="{981DFBA5-E290-4C24-B300-564A67B9265A}"/>
  </bookViews>
  <sheets>
    <sheet name="2025-08-28 1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2" l="1"/>
  <c r="C88" i="2"/>
  <c r="C19" i="2"/>
  <c r="C76" i="2"/>
  <c r="C82" i="2"/>
  <c r="C60" i="2"/>
  <c r="C41" i="2"/>
  <c r="C29" i="2"/>
  <c r="C83" i="2"/>
  <c r="C81" i="2"/>
  <c r="C15" i="2" l="1"/>
  <c r="C14" i="2" s="1"/>
  <c r="C13" i="2" s="1"/>
  <c r="C71" i="2"/>
  <c r="C46" i="2"/>
  <c r="C25" i="2" s="1"/>
  <c r="C24" i="2" s="1"/>
  <c r="C95" i="2"/>
  <c r="C90" i="2"/>
  <c r="C84" i="2"/>
  <c r="C80" i="2" s="1"/>
  <c r="C75" i="2"/>
  <c r="C69" i="2"/>
  <c r="C68" i="2"/>
  <c r="C64" i="2"/>
  <c r="C62" i="2"/>
  <c r="C57" i="2"/>
  <c r="C21" i="2"/>
  <c r="C17" i="2"/>
  <c r="C53" i="2" l="1"/>
  <c r="C12" i="2"/>
  <c r="C74" i="2"/>
  <c r="C23" i="2"/>
  <c r="C93" i="2" s="1"/>
  <c r="C99" i="2" l="1"/>
</calcChain>
</file>

<file path=xl/sharedStrings.xml><?xml version="1.0" encoding="utf-8"?>
<sst xmlns="http://schemas.openxmlformats.org/spreadsheetml/2006/main" count="152" uniqueCount="152">
  <si>
    <t>2025 METŲ JURBARKO RAJONO SAVIVALDYBĖS BIUDŽETO PAJAMOS</t>
  </si>
  <si>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</si>
  <si>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</si>
  <si>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</si>
  <si>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</si>
  <si>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</si>
  <si>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</si>
  <si>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</si>
  <si>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3.1.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</si>
  <si>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</si>
  <si>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</si>
  <si>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</si>
  <si>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</si>
  <si>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</si>
  <si>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</si>
  <si>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</si>
  <si>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</si>
  <si>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</si>
  <si>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</si>
  <si>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</si>
  <si>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</si>
  <si>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</si>
  <si>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</si>
  <si>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</si>
  <si>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</si>
  <si>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</si>
  <si>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</si>
  <si>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</si>
  <si>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</si>
  <si>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</si>
  <si>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</si>
  <si>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</si>
  <si>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</si>
  <si>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</si>
  <si>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</si>
  <si>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</si>
  <si>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</si>
  <si>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</si>
  <si>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</si>
  <si>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</si>
  <si>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</si>
  <si>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</si>
  <si>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</si>
  <si>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</si>
  <si>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</si>
  <si>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</si>
  <si>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</si>
  <si>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</si>
  <si>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</si>
  <si>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</si>
  <si>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</si>
  <si>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</si>
  <si>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</si>
  <si>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</si>
  <si>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</si>
  <si>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</si>
  <si>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</si>
  <si>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</si>
  <si>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</si>
  <si>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</si>
  <si>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Plėtoti visuomenės psichikos sveikatos paslaugų prieinamumą bei ankstyvojo savižudybių atpažinimo ir kompleksinės pagalbos teikimą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</si>
  <si>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</si>
  <si>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</si>
  <si>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</si>
  <si>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</si>
  <si>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</si>
  <si>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</si>
  <si>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12.24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</si>
  <si>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</si>
  <si>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</si>
  <si>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</si>
  <si>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</si>
  <si>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</si>
  <si>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</si>
  <si>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</si>
  <si>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</si>
  <si>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</si>
  <si>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</si>
  <si>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</si>
  <si>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</si>
  <si>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</si>
  <si>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</si>
  <si>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</si>
  <si>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</si>
  <si>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</si>
  <si>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</si>
  <si>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</si>
  <si>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</si>
  <si>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</si>
  <si>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</si>
  <si>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</si>
  <si>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</si>
  <si>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Bendruomeninių organizacijų veiklai stiprinti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</si>
  <si>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</si>
  <si>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</si>
  <si>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</si>
  <si>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</si>
  <si>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</si>
  <si>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</si>
  <si>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</si>
  <si>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</si>
  <si>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</si>
  <si>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</si>
  <si>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</si>
  <si>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</si>
  <si>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</si>
  <si>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</si>
  <si>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</si>
  <si>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</si>
  <si>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</si>
  <si>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</si>
  <si>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</si>
  <si>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</si>
  <si>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</si>
  <si>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</si>
  <si>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</si>
  <si>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</si>
  <si>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</si>
  <si>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</si>
  <si>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</si>
  <si>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</si>
  <si>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</si>
  <si>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</si>
  <si>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</si>
  <si>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</si>
  <si>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</si>
  <si>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</si>
  <si>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Iš viso (1+10+17+30)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</si>
  <si>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</si>
  <si>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</si>
  <si>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</si>
  <si>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</si>
  <si>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</si>
  <si>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Aplinkos apsaugos specialiosios programos lėšų likutis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</si>
  <si>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</si>
  <si>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</si>
  <si>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</si>
  <si>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</si>
  <si>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>Savivaldybių pastatuose apgyvendintų ukrainiečių komunalinėms išlaidoms kompensuoti</t>
  </si>
  <si>
    <t>Pedagoginio personalo optimizavimui ir atnaujinimui</t>
  </si>
  <si>
    <t>Mokyklų aprūpinimo geltonaisiais autobusais programos lėšos</t>
  </si>
  <si>
    <t>16.17</t>
  </si>
  <si>
    <t>16.18</t>
  </si>
  <si>
    <t>16.19</t>
  </si>
  <si>
    <t>16.20</t>
  </si>
  <si>
    <t xml:space="preserve">Vienkartinėms išmokoms užsieniečiams įsikurti gyvenamojoje vietoje savivaldybės teritorijoje, kompensuoti patirtas savivaldybės biudžeto išlaidas, teikiant socialinę paramą užsieniečiams </t>
  </si>
  <si>
    <t xml:space="preserve">                                                                                (2025 m. rugpjūčio 28 d. sprendimo Nr. T2-</t>
  </si>
  <si>
    <t xml:space="preserve">                                                                                 redakcija)</t>
  </si>
  <si>
    <t xml:space="preserve">                                                                                1 priedas</t>
  </si>
  <si>
    <t xml:space="preserve">                                                                                Jurbarko rajono savivaldybės tarybos</t>
  </si>
  <si>
    <t xml:space="preserve">                                                                                2025 m. vasario 18 d. sprendimu Nr. T2-30</t>
  </si>
  <si>
    <t xml:space="preserve">                                                                                PATVIRTINTA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</si>
</sst>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9FB-4FCD-46AF-99B6-0979A338DED2}">
  <dimension ref="A1:E101"/>
  <sheetViews>
    <sheetView tabSelected="1" workbookViewId="0">
      <pane ySplit="11" topLeftCell="A38" activePane="bottomLeft" state="frozen"/>
      <selection pane="bottomLeft" activeCell="G42" sqref="G42"/>
    </sheetView>
  </sheetViews>
  <sheetFormatPr defaultColWidth="9.109375" defaultRowHeight="13.8" x14ac:dyDescent="0.25"/>
  <cols>
    <col min="1" max="1" width="5.33203125" style="8" customWidth="1"/>
    <col min="2" max="2" width="70.33203125" style="8" customWidth="1"/>
    <col min="3" max="3" width="12" style="8" customWidth="1"/>
    <col min="4" max="16384" width="9.109375" style="8"/>
  </cols>
  <sheetData>
    <row r="1" spans="1:5" x14ac:dyDescent="0.25">
      <c r="B1" s="32" t="s">
        <v>151</v>
      </c>
      <c r="C1" s="32"/>
    </row>
    <row r="2" spans="1:5" x14ac:dyDescent="0.25">
      <c r="B2" s="32" t="s">
        <v>149</v>
      </c>
      <c r="C2" s="32"/>
    </row>
    <row r="3" spans="1:5" x14ac:dyDescent="0.25">
      <c r="B3" s="32" t="s">
        <v>150</v>
      </c>
      <c r="C3" s="32"/>
    </row>
    <row r="4" spans="1:5" x14ac:dyDescent="0.25">
      <c r="B4" s="32" t="s">
        <v>146</v>
      </c>
      <c r="C4" s="32"/>
    </row>
    <row r="5" spans="1:5" x14ac:dyDescent="0.25">
      <c r="B5" s="32" t="s">
        <v>147</v>
      </c>
      <c r="C5" s="32"/>
    </row>
    <row r="6" spans="1:5" x14ac:dyDescent="0.25">
      <c r="B6" s="32" t="s">
        <v>148</v>
      </c>
      <c r="C6" s="32"/>
    </row>
    <row r="8" spans="1:5" x14ac:dyDescent="0.25">
      <c r="A8" s="31" t="s">
        <v>0</v>
      </c>
      <c r="B8" s="31"/>
      <c r="C8" s="31"/>
    </row>
    <row r="9" spans="1:5" x14ac:dyDescent="0.25">
      <c r="C9" s="15" t="s">
        <v>1</v>
      </c>
    </row>
    <row r="10" spans="1:5" ht="33" customHeight="1" x14ac:dyDescent="0.25">
      <c r="A10" s="16" t="s">
        <v>2</v>
      </c>
      <c r="B10" s="17" t="s">
        <v>3</v>
      </c>
      <c r="C10" s="17" t="s">
        <v>4</v>
      </c>
    </row>
    <row r="11" spans="1:5" x14ac:dyDescent="0.25">
      <c r="A11" s="18">
        <v>1</v>
      </c>
      <c r="B11" s="19">
        <v>2</v>
      </c>
      <c r="C11" s="19">
        <v>3</v>
      </c>
    </row>
    <row r="12" spans="1:5" x14ac:dyDescent="0.25">
      <c r="A12" s="20">
        <v>1</v>
      </c>
      <c r="B12" s="2" t="s">
        <v>5</v>
      </c>
      <c r="C12" s="21">
        <f t="shared" ref="C12" si="0">C13+C17+C21</f>
        <v>31994400</v>
      </c>
    </row>
    <row r="13" spans="1:5" x14ac:dyDescent="0.25">
      <c r="A13" s="20">
        <v>2</v>
      </c>
      <c r="B13" s="2" t="s">
        <v>6</v>
      </c>
      <c r="C13" s="21">
        <f t="shared" ref="C13" si="1">C14</f>
        <v>30738400</v>
      </c>
    </row>
    <row r="14" spans="1:5" x14ac:dyDescent="0.25">
      <c r="A14" s="22">
        <v>3</v>
      </c>
      <c r="B14" s="3" t="s">
        <v>7</v>
      </c>
      <c r="C14" s="23">
        <f>SUM(C15:C16)</f>
        <v>30738400</v>
      </c>
    </row>
    <row r="15" spans="1:5" x14ac:dyDescent="0.25">
      <c r="A15" s="22" t="s">
        <v>8</v>
      </c>
      <c r="B15" s="3" t="s">
        <v>9</v>
      </c>
      <c r="C15" s="23">
        <f>30523000+34000+134000+7400</f>
        <v>30698400</v>
      </c>
    </row>
    <row r="16" spans="1:5" s="24" customFormat="1" ht="27.6" x14ac:dyDescent="0.25">
      <c r="A16" s="5" t="s">
        <v>10</v>
      </c>
      <c r="B16" s="4" t="s">
        <v>11</v>
      </c>
      <c r="C16" s="7">
        <v>40000</v>
      </c>
      <c r="D16" s="8"/>
      <c r="E16" s="8"/>
    </row>
    <row r="17" spans="1:5" x14ac:dyDescent="0.25">
      <c r="A17" s="20">
        <v>4</v>
      </c>
      <c r="B17" s="2" t="s">
        <v>12</v>
      </c>
      <c r="C17" s="21">
        <f t="shared" ref="C17" si="2">SUM(C18:C20)</f>
        <v>1195000</v>
      </c>
    </row>
    <row r="18" spans="1:5" x14ac:dyDescent="0.25">
      <c r="A18" s="22">
        <v>5</v>
      </c>
      <c r="B18" s="3" t="s">
        <v>13</v>
      </c>
      <c r="C18" s="23">
        <v>680000</v>
      </c>
      <c r="D18" s="24"/>
      <c r="E18" s="24"/>
    </row>
    <row r="19" spans="1:5" x14ac:dyDescent="0.25">
      <c r="A19" s="22">
        <v>6</v>
      </c>
      <c r="B19" s="3" t="s">
        <v>14</v>
      </c>
      <c r="C19" s="23">
        <f>10000+5000</f>
        <v>15000</v>
      </c>
    </row>
    <row r="20" spans="1:5" x14ac:dyDescent="0.25">
      <c r="A20" s="22">
        <v>7</v>
      </c>
      <c r="B20" s="3" t="s">
        <v>15</v>
      </c>
      <c r="C20" s="23">
        <v>500000</v>
      </c>
    </row>
    <row r="21" spans="1:5" x14ac:dyDescent="0.25">
      <c r="A21" s="20">
        <v>8</v>
      </c>
      <c r="B21" s="2" t="s">
        <v>16</v>
      </c>
      <c r="C21" s="21">
        <f t="shared" ref="C21" si="3">C22</f>
        <v>61000</v>
      </c>
    </row>
    <row r="22" spans="1:5" x14ac:dyDescent="0.25">
      <c r="A22" s="22">
        <v>9</v>
      </c>
      <c r="B22" s="3" t="s">
        <v>17</v>
      </c>
      <c r="C22" s="23">
        <v>61000</v>
      </c>
    </row>
    <row r="23" spans="1:5" x14ac:dyDescent="0.25">
      <c r="A23" s="20">
        <v>10</v>
      </c>
      <c r="B23" s="2" t="s">
        <v>18</v>
      </c>
      <c r="C23" s="21">
        <f>C24+SUM(C52:C53)</f>
        <v>19713308</v>
      </c>
    </row>
    <row r="24" spans="1:5" x14ac:dyDescent="0.25">
      <c r="A24" s="20">
        <v>11</v>
      </c>
      <c r="B24" s="2" t="s">
        <v>19</v>
      </c>
      <c r="C24" s="21">
        <f>C25+C50+C51</f>
        <v>16011392</v>
      </c>
    </row>
    <row r="25" spans="1:5" x14ac:dyDescent="0.25">
      <c r="A25" s="22">
        <v>12</v>
      </c>
      <c r="B25" s="3" t="s">
        <v>20</v>
      </c>
      <c r="C25" s="23">
        <f>SUM(C26:C49)</f>
        <v>4552392</v>
      </c>
    </row>
    <row r="26" spans="1:5" x14ac:dyDescent="0.25">
      <c r="A26" s="5" t="s">
        <v>21</v>
      </c>
      <c r="B26" s="6" t="s">
        <v>22</v>
      </c>
      <c r="C26" s="7">
        <v>242500</v>
      </c>
    </row>
    <row r="27" spans="1:5" x14ac:dyDescent="0.25">
      <c r="A27" s="5" t="s">
        <v>23</v>
      </c>
      <c r="B27" s="6" t="s">
        <v>24</v>
      </c>
      <c r="C27" s="7">
        <v>259500</v>
      </c>
    </row>
    <row r="28" spans="1:5" ht="27.6" x14ac:dyDescent="0.25">
      <c r="A28" s="5" t="s">
        <v>25</v>
      </c>
      <c r="B28" s="6" t="s">
        <v>26</v>
      </c>
      <c r="C28" s="7">
        <v>43896</v>
      </c>
    </row>
    <row r="29" spans="1:5" ht="15.75" customHeight="1" x14ac:dyDescent="0.25">
      <c r="A29" s="5" t="s">
        <v>27</v>
      </c>
      <c r="B29" s="6" t="s">
        <v>28</v>
      </c>
      <c r="C29" s="9">
        <f>15500+16800</f>
        <v>32300</v>
      </c>
    </row>
    <row r="30" spans="1:5" x14ac:dyDescent="0.25">
      <c r="A30" s="5" t="s">
        <v>29</v>
      </c>
      <c r="B30" s="6" t="s">
        <v>30</v>
      </c>
      <c r="C30" s="9">
        <v>905000</v>
      </c>
    </row>
    <row r="31" spans="1:5" x14ac:dyDescent="0.25">
      <c r="A31" s="5" t="s">
        <v>31</v>
      </c>
      <c r="B31" s="10" t="s">
        <v>32</v>
      </c>
      <c r="C31" s="9">
        <v>3380</v>
      </c>
    </row>
    <row r="32" spans="1:5" x14ac:dyDescent="0.25">
      <c r="A32" s="5" t="s">
        <v>33</v>
      </c>
      <c r="B32" s="6" t="s">
        <v>34</v>
      </c>
      <c r="C32" s="9">
        <v>25300</v>
      </c>
    </row>
    <row r="33" spans="1:3" x14ac:dyDescent="0.25">
      <c r="A33" s="5" t="s">
        <v>35</v>
      </c>
      <c r="B33" s="6" t="s">
        <v>36</v>
      </c>
      <c r="C33" s="7">
        <v>500</v>
      </c>
    </row>
    <row r="34" spans="1:3" ht="27.6" x14ac:dyDescent="0.25">
      <c r="A34" s="5" t="s">
        <v>37</v>
      </c>
      <c r="B34" s="6" t="s">
        <v>38</v>
      </c>
      <c r="C34" s="7">
        <v>460</v>
      </c>
    </row>
    <row r="35" spans="1:3" ht="27.6" x14ac:dyDescent="0.25">
      <c r="A35" s="5" t="s">
        <v>39</v>
      </c>
      <c r="B35" s="6" t="s">
        <v>40</v>
      </c>
      <c r="C35" s="9">
        <v>2800</v>
      </c>
    </row>
    <row r="36" spans="1:3" x14ac:dyDescent="0.25">
      <c r="A36" s="5" t="s">
        <v>41</v>
      </c>
      <c r="B36" s="6" t="s">
        <v>42</v>
      </c>
      <c r="C36" s="9">
        <v>9000</v>
      </c>
    </row>
    <row r="37" spans="1:3" x14ac:dyDescent="0.25">
      <c r="A37" s="5" t="s">
        <v>43</v>
      </c>
      <c r="B37" s="6" t="s">
        <v>44</v>
      </c>
      <c r="C37" s="7">
        <v>25700</v>
      </c>
    </row>
    <row r="38" spans="1:3" ht="27.6" x14ac:dyDescent="0.25">
      <c r="A38" s="5" t="s">
        <v>45</v>
      </c>
      <c r="B38" s="6" t="s">
        <v>46</v>
      </c>
      <c r="C38" s="9">
        <v>7300</v>
      </c>
    </row>
    <row r="39" spans="1:3" x14ac:dyDescent="0.25">
      <c r="A39" s="5" t="s">
        <v>47</v>
      </c>
      <c r="B39" s="6" t="s">
        <v>48</v>
      </c>
      <c r="C39" s="7">
        <v>268200</v>
      </c>
    </row>
    <row r="40" spans="1:3" x14ac:dyDescent="0.25">
      <c r="A40" s="5" t="s">
        <v>49</v>
      </c>
      <c r="B40" s="6" t="s">
        <v>50</v>
      </c>
      <c r="C40" s="7">
        <v>642200</v>
      </c>
    </row>
    <row r="41" spans="1:3" x14ac:dyDescent="0.25">
      <c r="A41" s="5" t="s">
        <v>51</v>
      </c>
      <c r="B41" s="6" t="s">
        <v>52</v>
      </c>
      <c r="C41" s="7">
        <f>1332800+250000</f>
        <v>1582800</v>
      </c>
    </row>
    <row r="42" spans="1:3" ht="15.75" customHeight="1" x14ac:dyDescent="0.25">
      <c r="A42" s="5" t="s">
        <v>53</v>
      </c>
      <c r="B42" s="4" t="s">
        <v>54</v>
      </c>
      <c r="C42" s="7">
        <v>19300</v>
      </c>
    </row>
    <row r="43" spans="1:3" ht="15.75" customHeight="1" x14ac:dyDescent="0.25">
      <c r="A43" s="5" t="s">
        <v>55</v>
      </c>
      <c r="B43" s="4" t="s">
        <v>56</v>
      </c>
      <c r="C43" s="7">
        <v>146400</v>
      </c>
    </row>
    <row r="44" spans="1:3" ht="31.5" customHeight="1" x14ac:dyDescent="0.25">
      <c r="A44" s="5" t="s">
        <v>57</v>
      </c>
      <c r="B44" s="11" t="s">
        <v>58</v>
      </c>
      <c r="C44" s="7">
        <v>212590</v>
      </c>
    </row>
    <row r="45" spans="1:3" ht="31.5" customHeight="1" x14ac:dyDescent="0.25">
      <c r="A45" s="5" t="s">
        <v>59</v>
      </c>
      <c r="B45" s="4" t="s">
        <v>60</v>
      </c>
      <c r="C45" s="7">
        <v>70210</v>
      </c>
    </row>
    <row r="46" spans="1:3" x14ac:dyDescent="0.25">
      <c r="A46" s="5" t="s">
        <v>61</v>
      </c>
      <c r="B46" s="6" t="s">
        <v>62</v>
      </c>
      <c r="C46" s="7">
        <f>24300-12000</f>
        <v>12300</v>
      </c>
    </row>
    <row r="47" spans="1:3" x14ac:dyDescent="0.25">
      <c r="A47" s="5" t="s">
        <v>63</v>
      </c>
      <c r="B47" s="6" t="s">
        <v>64</v>
      </c>
      <c r="C47" s="7">
        <v>1600</v>
      </c>
    </row>
    <row r="48" spans="1:3" ht="15.75" customHeight="1" x14ac:dyDescent="0.25">
      <c r="A48" s="5" t="s">
        <v>65</v>
      </c>
      <c r="B48" s="6" t="s">
        <v>66</v>
      </c>
      <c r="C48" s="7">
        <v>7940</v>
      </c>
    </row>
    <row r="49" spans="1:3" ht="15.75" customHeight="1" x14ac:dyDescent="0.25">
      <c r="A49" s="5" t="s">
        <v>67</v>
      </c>
      <c r="B49" s="6" t="s">
        <v>68</v>
      </c>
      <c r="C49" s="7">
        <v>31216</v>
      </c>
    </row>
    <row r="50" spans="1:3" x14ac:dyDescent="0.25">
      <c r="A50" s="22">
        <v>13</v>
      </c>
      <c r="B50" s="3" t="s">
        <v>69</v>
      </c>
      <c r="C50" s="23">
        <v>11440900</v>
      </c>
    </row>
    <row r="51" spans="1:3" x14ac:dyDescent="0.25">
      <c r="A51" s="22">
        <v>14</v>
      </c>
      <c r="B51" s="3" t="s">
        <v>70</v>
      </c>
      <c r="C51" s="23">
        <v>18100</v>
      </c>
    </row>
    <row r="52" spans="1:3" s="24" customFormat="1" ht="27.6" x14ac:dyDescent="0.25">
      <c r="A52" s="5">
        <v>15</v>
      </c>
      <c r="B52" s="4" t="s">
        <v>71</v>
      </c>
      <c r="C52" s="7">
        <f>5360+92435+270017+24959</f>
        <v>392771</v>
      </c>
    </row>
    <row r="53" spans="1:3" x14ac:dyDescent="0.25">
      <c r="A53" s="22">
        <v>16</v>
      </c>
      <c r="B53" s="3" t="s">
        <v>72</v>
      </c>
      <c r="C53" s="23">
        <f>SUM(C54:C73)</f>
        <v>3309145</v>
      </c>
    </row>
    <row r="54" spans="1:3" x14ac:dyDescent="0.25">
      <c r="A54" s="5" t="s">
        <v>73</v>
      </c>
      <c r="B54" s="3" t="s">
        <v>74</v>
      </c>
      <c r="C54" s="9">
        <v>170700</v>
      </c>
    </row>
    <row r="55" spans="1:3" x14ac:dyDescent="0.25">
      <c r="A55" s="5" t="s">
        <v>75</v>
      </c>
      <c r="B55" s="3" t="s">
        <v>76</v>
      </c>
      <c r="C55" s="9">
        <v>122712</v>
      </c>
    </row>
    <row r="56" spans="1:3" x14ac:dyDescent="0.25">
      <c r="A56" s="5" t="s">
        <v>77</v>
      </c>
      <c r="B56" s="3" t="s">
        <v>78</v>
      </c>
      <c r="C56" s="9">
        <v>77000</v>
      </c>
    </row>
    <row r="57" spans="1:3" x14ac:dyDescent="0.25">
      <c r="A57" s="5" t="s">
        <v>79</v>
      </c>
      <c r="B57" s="3" t="s">
        <v>80</v>
      </c>
      <c r="C57" s="9">
        <f>51979+13893</f>
        <v>65872</v>
      </c>
    </row>
    <row r="58" spans="1:3" x14ac:dyDescent="0.25">
      <c r="A58" s="5" t="s">
        <v>81</v>
      </c>
      <c r="B58" s="3" t="s">
        <v>82</v>
      </c>
      <c r="C58" s="9">
        <v>32804</v>
      </c>
    </row>
    <row r="59" spans="1:3" x14ac:dyDescent="0.25">
      <c r="A59" s="5" t="s">
        <v>83</v>
      </c>
      <c r="B59" s="3" t="s">
        <v>84</v>
      </c>
      <c r="C59" s="9">
        <v>266700</v>
      </c>
    </row>
    <row r="60" spans="1:3" x14ac:dyDescent="0.25">
      <c r="A60" s="5" t="s">
        <v>85</v>
      </c>
      <c r="B60" s="3" t="s">
        <v>86</v>
      </c>
      <c r="C60" s="9">
        <f>27000+700</f>
        <v>27700</v>
      </c>
    </row>
    <row r="61" spans="1:3" x14ac:dyDescent="0.25">
      <c r="A61" s="5" t="s">
        <v>87</v>
      </c>
      <c r="B61" s="25" t="s">
        <v>88</v>
      </c>
      <c r="C61" s="9">
        <v>34300</v>
      </c>
    </row>
    <row r="62" spans="1:3" ht="27.6" x14ac:dyDescent="0.25">
      <c r="A62" s="5" t="s">
        <v>89</v>
      </c>
      <c r="B62" s="25" t="s">
        <v>90</v>
      </c>
      <c r="C62" s="9">
        <f>12500+800</f>
        <v>13300</v>
      </c>
    </row>
    <row r="63" spans="1:3" x14ac:dyDescent="0.25">
      <c r="A63" s="5" t="s">
        <v>91</v>
      </c>
      <c r="B63" s="3" t="s">
        <v>92</v>
      </c>
      <c r="C63" s="9">
        <v>17848</v>
      </c>
    </row>
    <row r="64" spans="1:3" ht="27.6" x14ac:dyDescent="0.25">
      <c r="A64" s="5" t="s">
        <v>93</v>
      </c>
      <c r="B64" s="3" t="s">
        <v>94</v>
      </c>
      <c r="C64" s="9">
        <f>51647+11816</f>
        <v>63463</v>
      </c>
    </row>
    <row r="65" spans="1:3" x14ac:dyDescent="0.25">
      <c r="A65" s="5" t="s">
        <v>95</v>
      </c>
      <c r="B65" s="3" t="s">
        <v>96</v>
      </c>
      <c r="C65" s="9">
        <v>65781</v>
      </c>
    </row>
    <row r="66" spans="1:3" x14ac:dyDescent="0.25">
      <c r="A66" s="5" t="s">
        <v>97</v>
      </c>
      <c r="B66" s="3" t="s">
        <v>98</v>
      </c>
      <c r="C66" s="9">
        <v>29220</v>
      </c>
    </row>
    <row r="67" spans="1:3" x14ac:dyDescent="0.25">
      <c r="A67" s="5" t="s">
        <v>99</v>
      </c>
      <c r="B67" s="3" t="s">
        <v>100</v>
      </c>
      <c r="C67" s="9">
        <v>24419</v>
      </c>
    </row>
    <row r="68" spans="1:3" x14ac:dyDescent="0.25">
      <c r="A68" s="5" t="s">
        <v>101</v>
      </c>
      <c r="B68" s="3" t="s">
        <v>102</v>
      </c>
      <c r="C68" s="9">
        <f>77085+26721</f>
        <v>103806</v>
      </c>
    </row>
    <row r="69" spans="1:3" x14ac:dyDescent="0.25">
      <c r="A69" s="5" t="s">
        <v>103</v>
      </c>
      <c r="B69" s="3" t="s">
        <v>104</v>
      </c>
      <c r="C69" s="9">
        <f>1816900+274500</f>
        <v>2091400</v>
      </c>
    </row>
    <row r="70" spans="1:3" ht="27.6" x14ac:dyDescent="0.25">
      <c r="A70" s="5" t="s">
        <v>141</v>
      </c>
      <c r="B70" s="3" t="s">
        <v>138</v>
      </c>
      <c r="C70" s="9">
        <v>6511</v>
      </c>
    </row>
    <row r="71" spans="1:3" ht="41.4" x14ac:dyDescent="0.25">
      <c r="A71" s="5" t="s">
        <v>142</v>
      </c>
      <c r="B71" s="3" t="s">
        <v>145</v>
      </c>
      <c r="C71" s="9">
        <f>901+2149+16346+1512</f>
        <v>20908</v>
      </c>
    </row>
    <row r="72" spans="1:3" x14ac:dyDescent="0.25">
      <c r="A72" s="5" t="s">
        <v>143</v>
      </c>
      <c r="B72" s="3" t="s">
        <v>139</v>
      </c>
      <c r="C72" s="9">
        <v>6701</v>
      </c>
    </row>
    <row r="73" spans="1:3" x14ac:dyDescent="0.25">
      <c r="A73" s="5" t="s">
        <v>144</v>
      </c>
      <c r="B73" s="3" t="s">
        <v>140</v>
      </c>
      <c r="C73" s="9">
        <v>68000</v>
      </c>
    </row>
    <row r="74" spans="1:3" x14ac:dyDescent="0.25">
      <c r="A74" s="20">
        <v>17</v>
      </c>
      <c r="B74" s="2" t="s">
        <v>105</v>
      </c>
      <c r="C74" s="21">
        <f>C75+C80+C88+C89</f>
        <v>2837768</v>
      </c>
    </row>
    <row r="75" spans="1:3" x14ac:dyDescent="0.25">
      <c r="A75" s="20">
        <v>18</v>
      </c>
      <c r="B75" s="2" t="s">
        <v>106</v>
      </c>
      <c r="C75" s="21">
        <f>SUM(C76:C79)</f>
        <v>305000</v>
      </c>
    </row>
    <row r="76" spans="1:3" x14ac:dyDescent="0.25">
      <c r="A76" s="22">
        <v>19</v>
      </c>
      <c r="B76" s="3" t="s">
        <v>107</v>
      </c>
      <c r="C76" s="23">
        <f>50000</f>
        <v>50000</v>
      </c>
    </row>
    <row r="77" spans="1:3" s="24" customFormat="1" ht="27.6" x14ac:dyDescent="0.25">
      <c r="A77" s="5">
        <v>20</v>
      </c>
      <c r="B77" s="4" t="s">
        <v>108</v>
      </c>
      <c r="C77" s="7">
        <v>150000</v>
      </c>
    </row>
    <row r="78" spans="1:3" x14ac:dyDescent="0.25">
      <c r="A78" s="22">
        <v>21</v>
      </c>
      <c r="B78" s="3" t="s">
        <v>109</v>
      </c>
      <c r="C78" s="23">
        <v>55000</v>
      </c>
    </row>
    <row r="79" spans="1:3" x14ac:dyDescent="0.25">
      <c r="A79" s="22">
        <v>22</v>
      </c>
      <c r="B79" s="3" t="s">
        <v>110</v>
      </c>
      <c r="C79" s="23">
        <v>50000</v>
      </c>
    </row>
    <row r="80" spans="1:3" x14ac:dyDescent="0.25">
      <c r="A80" s="20">
        <v>23</v>
      </c>
      <c r="B80" s="2" t="s">
        <v>111</v>
      </c>
      <c r="C80" s="21">
        <f>SUM(C81:C84)</f>
        <v>2496768</v>
      </c>
    </row>
    <row r="81" spans="1:3" x14ac:dyDescent="0.25">
      <c r="A81" s="22">
        <v>24</v>
      </c>
      <c r="B81" s="3" t="s">
        <v>112</v>
      </c>
      <c r="C81" s="23">
        <f>270450+10000+5000+50100</f>
        <v>335550</v>
      </c>
    </row>
    <row r="82" spans="1:3" x14ac:dyDescent="0.25">
      <c r="A82" s="22">
        <v>25</v>
      </c>
      <c r="B82" s="3" t="s">
        <v>113</v>
      </c>
      <c r="C82" s="23">
        <f>170950+21000+3928+4000</f>
        <v>199878</v>
      </c>
    </row>
    <row r="83" spans="1:3" x14ac:dyDescent="0.25">
      <c r="A83" s="22">
        <v>26</v>
      </c>
      <c r="B83" s="3" t="s">
        <v>114</v>
      </c>
      <c r="C83" s="23">
        <f>771340+5000+20000</f>
        <v>796340</v>
      </c>
    </row>
    <row r="84" spans="1:3" x14ac:dyDescent="0.25">
      <c r="A84" s="22">
        <v>27</v>
      </c>
      <c r="B84" s="3" t="s">
        <v>115</v>
      </c>
      <c r="C84" s="23">
        <f>SUM(C85:C87)</f>
        <v>1165000</v>
      </c>
    </row>
    <row r="85" spans="1:3" x14ac:dyDescent="0.25">
      <c r="A85" s="22" t="s">
        <v>116</v>
      </c>
      <c r="B85" s="3" t="s">
        <v>117</v>
      </c>
      <c r="C85" s="9">
        <v>40000</v>
      </c>
    </row>
    <row r="86" spans="1:3" x14ac:dyDescent="0.25">
      <c r="A86" s="22" t="s">
        <v>118</v>
      </c>
      <c r="B86" s="3" t="s">
        <v>119</v>
      </c>
      <c r="C86" s="9">
        <v>1110000</v>
      </c>
    </row>
    <row r="87" spans="1:3" x14ac:dyDescent="0.25">
      <c r="A87" s="22" t="s">
        <v>120</v>
      </c>
      <c r="B87" s="3" t="s">
        <v>121</v>
      </c>
      <c r="C87" s="9">
        <v>15000</v>
      </c>
    </row>
    <row r="88" spans="1:3" x14ac:dyDescent="0.25">
      <c r="A88" s="22">
        <v>28</v>
      </c>
      <c r="B88" s="12" t="s">
        <v>122</v>
      </c>
      <c r="C88" s="23">
        <f>20000+6000</f>
        <v>26000</v>
      </c>
    </row>
    <row r="89" spans="1:3" x14ac:dyDescent="0.25">
      <c r="A89" s="22">
        <v>29</v>
      </c>
      <c r="B89" s="3" t="s">
        <v>123</v>
      </c>
      <c r="C89" s="23">
        <v>10000</v>
      </c>
    </row>
    <row r="90" spans="1:3" s="24" customFormat="1" x14ac:dyDescent="0.25">
      <c r="A90" s="20">
        <v>30</v>
      </c>
      <c r="B90" s="13" t="s">
        <v>124</v>
      </c>
      <c r="C90" s="26">
        <f>SUM(C91:C92)</f>
        <v>35000</v>
      </c>
    </row>
    <row r="91" spans="1:3" x14ac:dyDescent="0.25">
      <c r="A91" s="22">
        <v>31</v>
      </c>
      <c r="B91" s="3" t="s">
        <v>125</v>
      </c>
      <c r="C91" s="23">
        <v>25000</v>
      </c>
    </row>
    <row r="92" spans="1:3" x14ac:dyDescent="0.25">
      <c r="A92" s="22">
        <v>32</v>
      </c>
      <c r="B92" s="3" t="s">
        <v>126</v>
      </c>
      <c r="C92" s="23">
        <v>10000</v>
      </c>
    </row>
    <row r="93" spans="1:3" x14ac:dyDescent="0.25">
      <c r="A93" s="20">
        <v>33</v>
      </c>
      <c r="B93" s="2" t="s">
        <v>127</v>
      </c>
      <c r="C93" s="21">
        <f>C12+C23+C74+C90</f>
        <v>54580476</v>
      </c>
    </row>
    <row r="94" spans="1:3" x14ac:dyDescent="0.25">
      <c r="A94" s="22">
        <v>34</v>
      </c>
      <c r="B94" s="3" t="s">
        <v>128</v>
      </c>
      <c r="C94" s="23">
        <v>513671</v>
      </c>
    </row>
    <row r="95" spans="1:3" x14ac:dyDescent="0.25">
      <c r="A95" s="22">
        <v>35</v>
      </c>
      <c r="B95" s="3" t="s">
        <v>129</v>
      </c>
      <c r="C95" s="23">
        <f>SUM(C96:C98)</f>
        <v>3055117</v>
      </c>
    </row>
    <row r="96" spans="1:3" x14ac:dyDescent="0.25">
      <c r="A96" s="22" t="s">
        <v>130</v>
      </c>
      <c r="B96" s="3" t="s">
        <v>131</v>
      </c>
      <c r="C96" s="23">
        <v>2041156</v>
      </c>
    </row>
    <row r="97" spans="1:3" x14ac:dyDescent="0.25">
      <c r="A97" s="22" t="s">
        <v>132</v>
      </c>
      <c r="B97" s="3" t="s">
        <v>133</v>
      </c>
      <c r="C97" s="23">
        <v>98729</v>
      </c>
    </row>
    <row r="98" spans="1:3" ht="27.6" x14ac:dyDescent="0.25">
      <c r="A98" s="22" t="s">
        <v>134</v>
      </c>
      <c r="B98" s="3" t="s">
        <v>135</v>
      </c>
      <c r="C98" s="23">
        <v>915232</v>
      </c>
    </row>
    <row r="99" spans="1:3" x14ac:dyDescent="0.25">
      <c r="A99" s="27">
        <v>36</v>
      </c>
      <c r="B99" s="1" t="s">
        <v>136</v>
      </c>
      <c r="C99" s="28">
        <f>SUM(C93:C95)</f>
        <v>58149264</v>
      </c>
    </row>
    <row r="100" spans="1:3" x14ac:dyDescent="0.25">
      <c r="B100" s="14"/>
      <c r="C100" s="29"/>
    </row>
    <row r="101" spans="1:3" x14ac:dyDescent="0.25">
      <c r="B101" s="30" t="s">
        <v>137</v>
      </c>
    </row>
  </sheetData>
  <mergeCells count="7">
    <mergeCell ref="A8:C8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2025-08-28 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2025-08-13T12:36:31Z</cp:lastPrinted>
  <dcterms:created xsi:type="dcterms:W3CDTF">2025-02-04T07:02:32Z</dcterms:created>
  <dcterms:modified xsi:type="dcterms:W3CDTF">2025-08-14T05:10:51Z</dcterms:modified>
</cp:coreProperties>
</file>