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2025-01-TSP/"/>
    </mc:Choice>
  </mc:AlternateContent>
  <xr:revisionPtr revIDLastSave="1" documentId="8_{E6D1C8F1-8348-4466-ADE2-BB7EE8FD07D0}" xr6:coauthVersionLast="47" xr6:coauthVersionMax="47" xr10:uidLastSave="{CB6CC578-0D4F-4BB4-90FE-29D3ACD2C325}"/>
  <bookViews>
    <workbookView xWindow="-108" yWindow="-108" windowWidth="23256" windowHeight="12576" activeTab="1" xr2:uid="{A8B91CCD-08FC-4F0A-874C-3F613896124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" l="1"/>
  <c r="S6" i="1"/>
  <c r="S5" i="1"/>
  <c r="S7" i="1" s="1"/>
  <c r="N9" i="1"/>
  <c r="N8" i="1"/>
  <c r="I9" i="1"/>
  <c r="N6" i="1"/>
  <c r="N5" i="1"/>
  <c r="N7" i="1" s="1"/>
  <c r="I8" i="1"/>
  <c r="I6" i="1"/>
  <c r="I5" i="1"/>
  <c r="I7" i="1" s="1"/>
  <c r="E10" i="1"/>
  <c r="E9" i="1"/>
  <c r="E8" i="1"/>
  <c r="E11" i="1"/>
  <c r="E12" i="1"/>
  <c r="E15" i="1"/>
  <c r="D15" i="1"/>
  <c r="D12" i="1"/>
  <c r="C11" i="1"/>
  <c r="D11" i="1"/>
  <c r="D10" i="1"/>
  <c r="D9" i="1"/>
  <c r="D8" i="1"/>
  <c r="E7" i="1"/>
  <c r="E6" i="1"/>
  <c r="E5" i="1"/>
  <c r="D7" i="1"/>
  <c r="D6" i="1"/>
  <c r="D5" i="1"/>
  <c r="T10" i="1" l="1"/>
  <c r="S9" i="1"/>
  <c r="T9" i="1" s="1"/>
  <c r="S8" i="1"/>
  <c r="T6" i="1"/>
  <c r="T5" i="1"/>
  <c r="M11" i="1"/>
  <c r="O9" i="1"/>
  <c r="O10" i="1"/>
  <c r="O6" i="1"/>
  <c r="O5" i="1"/>
  <c r="O7" i="1" s="1"/>
  <c r="H11" i="1"/>
  <c r="J9" i="1"/>
  <c r="J8" i="1"/>
  <c r="J6" i="1"/>
  <c r="J10" i="1"/>
  <c r="J5" i="1"/>
  <c r="J7" i="1" s="1"/>
  <c r="T7" i="1" l="1"/>
  <c r="S11" i="1"/>
  <c r="T8" i="1"/>
  <c r="N11" i="1"/>
  <c r="O8" i="1"/>
  <c r="I11" i="1"/>
  <c r="J11" i="1" s="1"/>
  <c r="T11" i="1" l="1"/>
  <c r="S12" i="1"/>
  <c r="O11" i="1"/>
  <c r="N12" i="1"/>
  <c r="I12" i="1"/>
  <c r="I15" i="1" s="1"/>
  <c r="J15" i="1" s="1"/>
  <c r="S15" i="1" l="1"/>
  <c r="T15" i="1" s="1"/>
  <c r="T12" i="1"/>
  <c r="J12" i="1"/>
  <c r="N15" i="1"/>
  <c r="O15" i="1" s="1"/>
  <c r="O12" i="1"/>
</calcChain>
</file>

<file path=xl/sharedStrings.xml><?xml version="1.0" encoding="utf-8"?>
<sst xmlns="http://schemas.openxmlformats.org/spreadsheetml/2006/main" count="108" uniqueCount="42">
  <si>
    <t>Factory</t>
  </si>
  <si>
    <t>Revenue/exp</t>
  </si>
  <si>
    <t>Eur/t</t>
  </si>
  <si>
    <t>Total Eur</t>
  </si>
  <si>
    <t>%</t>
  </si>
  <si>
    <t>Gate fee</t>
  </si>
  <si>
    <t>Microalgae</t>
  </si>
  <si>
    <t>Sum Revenue</t>
  </si>
  <si>
    <t>Consumables</t>
  </si>
  <si>
    <t>t food waste</t>
  </si>
  <si>
    <t>Energy</t>
  </si>
  <si>
    <t>Salary</t>
  </si>
  <si>
    <t>Sum prodcast</t>
  </si>
  <si>
    <t>EBITDA</t>
  </si>
  <si>
    <t>Depreciation</t>
  </si>
  <si>
    <t>Interest</t>
  </si>
  <si>
    <t>NET PROFIT pre tax</t>
  </si>
  <si>
    <t>Depreciation 10 years</t>
  </si>
  <si>
    <t>Depreciation years?</t>
  </si>
  <si>
    <t>Rizikos</t>
  </si>
  <si>
    <t>Dėl agentūros ar duos leidimą tokiu būdu tvarkyti, nes ES lėšos įsisavintos pastatui</t>
  </si>
  <si>
    <t>Ko negalime padaryti?</t>
  </si>
  <si>
    <t>elektra+vanduo+nuotekos+oro valymo filtras</t>
  </si>
  <si>
    <t>Ko tikimės?</t>
  </si>
  <si>
    <t>tvarkyti maisto atliekas augalinės ir gyvulinės kilmės</t>
  </si>
  <si>
    <t>Galimybės</t>
  </si>
  <si>
    <t>Galbūt galima gauti finansavimą tam tikrai įrangai nusipirkti (pvz. draskytuvas)</t>
  </si>
  <si>
    <t>negalime įkurti kartu įmonės su Greentech</t>
  </si>
  <si>
    <t>negalime prisidėti įmonės kapitalu</t>
  </si>
  <si>
    <t>Ar per regioną pavyks surinkti atliekų kiekį? Min turėtų būti 3 t (bandžiau paskaičiuoti pagal jų metodiką)</t>
  </si>
  <si>
    <t>sumažinti mišrių atliekų kiekius (mažiau šalinti ar deginti mažindami įmonės kaštus)</t>
  </si>
  <si>
    <t>padidinti komposto kiekius</t>
  </si>
  <si>
    <t>darbuotojus (išskyrus aukštos kvalifikacijos)</t>
  </si>
  <si>
    <t>Ką siūlome GreenTech?</t>
  </si>
  <si>
    <t>Big scale Factory</t>
  </si>
  <si>
    <t>Ieškoti  potencialių atliekų tiekėjų kaip restoranai, parduotuvės, kavines, darželiai ir pan. (čia iš Greentech Innovators pusės)</t>
  </si>
  <si>
    <t>pastatą 1500m2 (nuoma 5+5metai)</t>
  </si>
  <si>
    <t>švarios MVA žaliavos pateikimą iš Tauragės regiono gyventojų surinktų atskiru surinkimu</t>
  </si>
  <si>
    <t>matome tik tam tikrus mainus win-win, kad maisto atliekų sutvarkymo kaina nebūtų brangesnė nei dabar patiriami kaštai</t>
  </si>
  <si>
    <t>Planuojamas Bergene</t>
  </si>
  <si>
    <r>
      <t xml:space="preserve">TRATC kiekis metinis </t>
    </r>
    <r>
      <rPr>
        <b/>
        <sz val="11"/>
        <color rgb="FFFF0000"/>
        <rFont val="Aptos Narrow"/>
        <family val="2"/>
        <scheme val="minor"/>
      </rPr>
      <t>neapsimoka</t>
    </r>
  </si>
  <si>
    <t>Ar per regioną pavyks surinkti atliekų kiekį? Min turėtų būti 3000 t (bandžiau paskaičiuoti pagal jų metodiką)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</si>
</sst>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2" borderId="1" xfId="0" applyFill="1" applyBorder="1"/>
    <xf numFmtId="3" fontId="0" fillId="2" borderId="1" xfId="0" applyNumberFormat="1" applyFill="1" applyBorder="1"/>
    <xf numFmtId="9" fontId="0" fillId="0" borderId="1" xfId="1" applyFont="1" applyBorder="1"/>
    <xf numFmtId="9" fontId="0" fillId="2" borderId="1" xfId="0" applyNumberFormat="1" applyFill="1" applyBorder="1"/>
    <xf numFmtId="0" fontId="0" fillId="3" borderId="1" xfId="0" applyFill="1" applyBorder="1"/>
    <xf numFmtId="3" fontId="0" fillId="3" borderId="1" xfId="0" applyNumberFormat="1" applyFill="1" applyBorder="1"/>
    <xf numFmtId="164" fontId="0" fillId="0" borderId="1" xfId="1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64" fontId="0" fillId="3" borderId="1" xfId="1" applyNumberFormat="1" applyFont="1" applyFill="1" applyBorder="1"/>
    <xf numFmtId="3" fontId="2" fillId="0" borderId="1" xfId="0" applyNumberFormat="1" applyFont="1" applyBorder="1"/>
    <xf numFmtId="164" fontId="2" fillId="0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/>
    <xf numFmtId="164" fontId="2" fillId="3" borderId="1" xfId="1" applyNumberFormat="1" applyFont="1" applyFill="1" applyBorder="1"/>
    <xf numFmtId="0" fontId="2" fillId="0" borderId="0" xfId="0" applyFont="1"/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E0009-B89C-436A-A23C-52C68AC0F1FC}">
  <sheetPr>
    <pageSetUpPr fitToPage="1"/>
  </sheetPr>
  <dimension ref="B2:T43"/>
  <sheetViews>
    <sheetView workbookViewId="0">
      <selection activeCell="M33" sqref="M33"/>
    </sheetView>
  </sheetViews>
  <sheetFormatPr defaultRowHeight="14.4" x14ac:dyDescent="0.3"/>
  <cols>
    <col min="2" max="2" width="18.5546875" customWidth="1"/>
    <col min="3" max="4" width="10.6640625" customWidth="1"/>
    <col min="7" max="7" width="15.109375" customWidth="1"/>
    <col min="8" max="8" width="8.88671875" customWidth="1"/>
    <col min="9" max="9" width="13.5546875" customWidth="1"/>
    <col min="10" max="10" width="10.5546875" customWidth="1"/>
    <col min="12" max="12" width="14.6640625" customWidth="1"/>
    <col min="13" max="13" width="13.88671875" customWidth="1"/>
    <col min="14" max="14" width="17.5546875" customWidth="1"/>
    <col min="15" max="15" width="14.6640625" customWidth="1"/>
    <col min="17" max="17" width="17.33203125" customWidth="1"/>
    <col min="18" max="18" width="10.44140625" customWidth="1"/>
    <col min="20" max="20" width="11.33203125" customWidth="1"/>
  </cols>
  <sheetData>
    <row r="2" spans="2:20" x14ac:dyDescent="0.3">
      <c r="B2" s="18" t="s">
        <v>34</v>
      </c>
      <c r="C2" s="18">
        <v>30000</v>
      </c>
      <c r="D2" s="18" t="s">
        <v>9</v>
      </c>
      <c r="E2" s="18"/>
      <c r="G2" s="18" t="s">
        <v>0</v>
      </c>
      <c r="H2" s="18">
        <v>1000</v>
      </c>
      <c r="I2" s="18" t="s">
        <v>9</v>
      </c>
      <c r="L2" t="s">
        <v>0</v>
      </c>
      <c r="M2">
        <v>2000</v>
      </c>
      <c r="N2" t="s">
        <v>9</v>
      </c>
      <c r="Q2" t="s">
        <v>0</v>
      </c>
      <c r="R2">
        <v>3000</v>
      </c>
      <c r="S2" t="s">
        <v>9</v>
      </c>
    </row>
    <row r="3" spans="2:20" x14ac:dyDescent="0.3">
      <c r="B3" s="18" t="s">
        <v>39</v>
      </c>
      <c r="G3" s="18" t="s">
        <v>40</v>
      </c>
      <c r="H3" s="18"/>
      <c r="I3" s="18"/>
    </row>
    <row r="4" spans="2:20" x14ac:dyDescent="0.3">
      <c r="B4" s="10" t="s">
        <v>1</v>
      </c>
      <c r="C4" s="10" t="s">
        <v>2</v>
      </c>
      <c r="D4" s="10" t="s">
        <v>3</v>
      </c>
      <c r="E4" s="11" t="s">
        <v>4</v>
      </c>
      <c r="G4" s="10" t="s">
        <v>1</v>
      </c>
      <c r="H4" s="10" t="s">
        <v>2</v>
      </c>
      <c r="I4" s="10" t="s">
        <v>3</v>
      </c>
      <c r="J4" s="11" t="s">
        <v>4</v>
      </c>
      <c r="L4" s="10" t="s">
        <v>1</v>
      </c>
      <c r="M4" s="10" t="s">
        <v>2</v>
      </c>
      <c r="N4" s="10" t="s">
        <v>3</v>
      </c>
      <c r="O4" s="11" t="s">
        <v>4</v>
      </c>
      <c r="Q4" s="10" t="s">
        <v>1</v>
      </c>
      <c r="R4" s="10" t="s">
        <v>2</v>
      </c>
      <c r="S4" s="10" t="s">
        <v>3</v>
      </c>
      <c r="T4" s="11" t="s">
        <v>4</v>
      </c>
    </row>
    <row r="5" spans="2:20" x14ac:dyDescent="0.3">
      <c r="B5" s="1" t="s">
        <v>5</v>
      </c>
      <c r="C5" s="1">
        <v>70</v>
      </c>
      <c r="D5" s="2">
        <f>C5*C2</f>
        <v>2100000</v>
      </c>
      <c r="E5" s="5">
        <f>D5/D7</f>
        <v>0.2</v>
      </c>
      <c r="G5" s="1" t="s">
        <v>5</v>
      </c>
      <c r="H5" s="1">
        <v>70</v>
      </c>
      <c r="I5" s="2">
        <f>H5*H2</f>
        <v>70000</v>
      </c>
      <c r="J5" s="5">
        <f>I5/I7</f>
        <v>0.2</v>
      </c>
      <c r="L5" s="1" t="s">
        <v>5</v>
      </c>
      <c r="M5" s="1">
        <v>70</v>
      </c>
      <c r="N5" s="2">
        <f>M5*M2</f>
        <v>140000</v>
      </c>
      <c r="O5" s="5">
        <f>N5/N7</f>
        <v>0.2</v>
      </c>
      <c r="Q5" s="1" t="s">
        <v>5</v>
      </c>
      <c r="R5" s="1">
        <v>70</v>
      </c>
      <c r="S5" s="2">
        <f>R5*R2</f>
        <v>210000</v>
      </c>
      <c r="T5" s="5">
        <f>S5/S7</f>
        <v>0.2</v>
      </c>
    </row>
    <row r="6" spans="2:20" x14ac:dyDescent="0.3">
      <c r="B6" s="1" t="s">
        <v>6</v>
      </c>
      <c r="C6" s="1">
        <v>280</v>
      </c>
      <c r="D6" s="2">
        <f>C6*C2</f>
        <v>8400000</v>
      </c>
      <c r="E6" s="5">
        <f>D6/D7</f>
        <v>0.8</v>
      </c>
      <c r="G6" s="1" t="s">
        <v>6</v>
      </c>
      <c r="H6" s="1">
        <v>280</v>
      </c>
      <c r="I6" s="2">
        <f>H6*H2</f>
        <v>280000</v>
      </c>
      <c r="J6" s="5">
        <f>I6/I7</f>
        <v>0.8</v>
      </c>
      <c r="L6" s="1" t="s">
        <v>6</v>
      </c>
      <c r="M6" s="1">
        <v>280</v>
      </c>
      <c r="N6" s="2">
        <f>M6*M2</f>
        <v>560000</v>
      </c>
      <c r="O6" s="5">
        <f>N6/N7</f>
        <v>0.8</v>
      </c>
      <c r="Q6" s="1" t="s">
        <v>6</v>
      </c>
      <c r="R6" s="1">
        <v>280</v>
      </c>
      <c r="S6" s="2">
        <f>R6*R2</f>
        <v>840000</v>
      </c>
      <c r="T6" s="5">
        <f>S6/S7</f>
        <v>0.8</v>
      </c>
    </row>
    <row r="7" spans="2:20" x14ac:dyDescent="0.3">
      <c r="B7" s="3" t="s">
        <v>7</v>
      </c>
      <c r="C7" s="3">
        <v>350</v>
      </c>
      <c r="D7" s="4">
        <f>SUM(D5:D6)</f>
        <v>10500000</v>
      </c>
      <c r="E7" s="6">
        <f>SUM(E5:E6)</f>
        <v>1</v>
      </c>
      <c r="G7" s="3" t="s">
        <v>7</v>
      </c>
      <c r="H7" s="3">
        <v>350</v>
      </c>
      <c r="I7" s="4">
        <f>SUM(I5:I6)</f>
        <v>350000</v>
      </c>
      <c r="J7" s="6">
        <f>SUM(J5:J6)</f>
        <v>1</v>
      </c>
      <c r="L7" s="3" t="s">
        <v>7</v>
      </c>
      <c r="M7" s="3">
        <v>350</v>
      </c>
      <c r="N7" s="4">
        <f>SUM(N5:N6)</f>
        <v>700000</v>
      </c>
      <c r="O7" s="6">
        <f>SUM(O5:O6)</f>
        <v>1</v>
      </c>
      <c r="Q7" s="3" t="s">
        <v>7</v>
      </c>
      <c r="R7" s="3">
        <v>350</v>
      </c>
      <c r="S7" s="4">
        <f>SUM(S5:S6)</f>
        <v>1050000</v>
      </c>
      <c r="T7" s="6">
        <f>SUM(T5:T6)</f>
        <v>1</v>
      </c>
    </row>
    <row r="8" spans="2:20" x14ac:dyDescent="0.3">
      <c r="B8" s="1" t="s">
        <v>8</v>
      </c>
      <c r="C8" s="1">
        <v>146</v>
      </c>
      <c r="D8" s="2">
        <f>C8*C2</f>
        <v>4380000</v>
      </c>
      <c r="E8" s="9">
        <f>D8/D7</f>
        <v>0.41714285714285715</v>
      </c>
      <c r="G8" s="1" t="s">
        <v>8</v>
      </c>
      <c r="H8" s="1">
        <v>1</v>
      </c>
      <c r="I8" s="2">
        <f>I7*E8</f>
        <v>146000</v>
      </c>
      <c r="J8" s="9">
        <f>I8/I7</f>
        <v>0.41714285714285715</v>
      </c>
      <c r="L8" s="1" t="s">
        <v>8</v>
      </c>
      <c r="M8" s="1">
        <v>1</v>
      </c>
      <c r="N8" s="2">
        <f>N7*E8</f>
        <v>292000</v>
      </c>
      <c r="O8" s="9">
        <f>N8/N7</f>
        <v>0.41714285714285715</v>
      </c>
      <c r="Q8" s="1" t="s">
        <v>8</v>
      </c>
      <c r="R8" s="1">
        <v>1</v>
      </c>
      <c r="S8" s="2">
        <f>S7*J8</f>
        <v>438000</v>
      </c>
      <c r="T8" s="9">
        <f>S8/S7</f>
        <v>0.41714285714285715</v>
      </c>
    </row>
    <row r="9" spans="2:20" x14ac:dyDescent="0.3">
      <c r="B9" s="1" t="s">
        <v>10</v>
      </c>
      <c r="C9" s="1">
        <v>6</v>
      </c>
      <c r="D9" s="2">
        <f>C9*C2</f>
        <v>180000</v>
      </c>
      <c r="E9" s="9">
        <f>D9/D7</f>
        <v>1.7142857142857144E-2</v>
      </c>
      <c r="G9" s="1" t="s">
        <v>10</v>
      </c>
      <c r="H9" s="1">
        <v>1</v>
      </c>
      <c r="I9" s="2">
        <f>I7*E9</f>
        <v>6000</v>
      </c>
      <c r="J9" s="9">
        <f>I9/I7</f>
        <v>1.7142857142857144E-2</v>
      </c>
      <c r="L9" s="1" t="s">
        <v>10</v>
      </c>
      <c r="M9" s="1">
        <v>1</v>
      </c>
      <c r="N9" s="2">
        <f>N7*E9</f>
        <v>12000</v>
      </c>
      <c r="O9" s="9">
        <f>N9/N7</f>
        <v>1.7142857142857144E-2</v>
      </c>
      <c r="Q9" s="1" t="s">
        <v>10</v>
      </c>
      <c r="R9" s="1">
        <v>1</v>
      </c>
      <c r="S9" s="2">
        <f>S7*J9</f>
        <v>18000</v>
      </c>
      <c r="T9" s="9">
        <f>S9/S7</f>
        <v>1.7142857142857144E-2</v>
      </c>
    </row>
    <row r="10" spans="2:20" x14ac:dyDescent="0.3">
      <c r="B10" s="1" t="s">
        <v>11</v>
      </c>
      <c r="C10" s="1">
        <v>20</v>
      </c>
      <c r="D10" s="2">
        <f>C10*C2</f>
        <v>600000</v>
      </c>
      <c r="E10" s="9">
        <f>D10/D7</f>
        <v>5.7142857142857141E-2</v>
      </c>
      <c r="G10" s="1" t="s">
        <v>11</v>
      </c>
      <c r="H10" s="1">
        <v>1</v>
      </c>
      <c r="I10" s="2">
        <v>36000</v>
      </c>
      <c r="J10" s="9">
        <f>I10/I7</f>
        <v>0.10285714285714286</v>
      </c>
      <c r="L10" s="1" t="s">
        <v>11</v>
      </c>
      <c r="M10" s="1">
        <v>1</v>
      </c>
      <c r="N10" s="2">
        <v>72000</v>
      </c>
      <c r="O10" s="9">
        <f>N10/N7</f>
        <v>0.10285714285714286</v>
      </c>
      <c r="Q10" s="1" t="s">
        <v>11</v>
      </c>
      <c r="R10" s="1">
        <v>1</v>
      </c>
      <c r="S10" s="2">
        <v>100000</v>
      </c>
      <c r="T10" s="9">
        <f>S10/S7</f>
        <v>9.5238095238095233E-2</v>
      </c>
    </row>
    <row r="11" spans="2:20" x14ac:dyDescent="0.3">
      <c r="B11" s="7" t="s">
        <v>12</v>
      </c>
      <c r="C11" s="7">
        <f>C8+C9+C10</f>
        <v>172</v>
      </c>
      <c r="D11" s="8">
        <f>D8+D9+D10</f>
        <v>5160000</v>
      </c>
      <c r="E11" s="12">
        <f>D11/D7</f>
        <v>0.49142857142857144</v>
      </c>
      <c r="G11" s="7" t="s">
        <v>12</v>
      </c>
      <c r="H11" s="7">
        <f>H8+H9+H10</f>
        <v>3</v>
      </c>
      <c r="I11" s="8">
        <f>I8+I9+I10</f>
        <v>188000</v>
      </c>
      <c r="J11" s="12">
        <f>I11/I7</f>
        <v>0.53714285714285714</v>
      </c>
      <c r="L11" s="7" t="s">
        <v>12</v>
      </c>
      <c r="M11" s="7">
        <f>M8+M9+M10</f>
        <v>3</v>
      </c>
      <c r="N11" s="8">
        <f>N8+N9+N10</f>
        <v>376000</v>
      </c>
      <c r="O11" s="12">
        <f>N11/N7</f>
        <v>0.53714285714285714</v>
      </c>
      <c r="Q11" s="7" t="s">
        <v>12</v>
      </c>
      <c r="R11" s="7">
        <f>R8+R9+R10</f>
        <v>3</v>
      </c>
      <c r="S11" s="8">
        <f>S8+S9+S10</f>
        <v>556000</v>
      </c>
      <c r="T11" s="12">
        <f>S11/S7</f>
        <v>0.52952380952380951</v>
      </c>
    </row>
    <row r="12" spans="2:20" x14ac:dyDescent="0.3">
      <c r="B12" s="10" t="s">
        <v>13</v>
      </c>
      <c r="C12" s="10">
        <v>178</v>
      </c>
      <c r="D12" s="13">
        <f>D7-D11</f>
        <v>5340000</v>
      </c>
      <c r="E12" s="14">
        <f>D12/D7</f>
        <v>0.50857142857142856</v>
      </c>
      <c r="G12" s="10" t="s">
        <v>13</v>
      </c>
      <c r="H12" s="10"/>
      <c r="I12" s="13">
        <f>I7-I11</f>
        <v>162000</v>
      </c>
      <c r="J12" s="14">
        <f>I12/I7</f>
        <v>0.46285714285714286</v>
      </c>
      <c r="L12" s="10" t="s">
        <v>13</v>
      </c>
      <c r="M12" s="10"/>
      <c r="N12" s="13">
        <f>N7-N11</f>
        <v>324000</v>
      </c>
      <c r="O12" s="14">
        <f>N12/N7</f>
        <v>0.46285714285714286</v>
      </c>
      <c r="Q12" s="10" t="s">
        <v>13</v>
      </c>
      <c r="R12" s="10"/>
      <c r="S12" s="13">
        <f>S7-S11</f>
        <v>494000</v>
      </c>
      <c r="T12" s="14">
        <f>S12/S7</f>
        <v>0.47047619047619049</v>
      </c>
    </row>
    <row r="13" spans="2:20" x14ac:dyDescent="0.3">
      <c r="B13" s="1" t="s">
        <v>18</v>
      </c>
      <c r="C13" s="1"/>
      <c r="D13" s="2">
        <v>445000</v>
      </c>
      <c r="E13" s="1"/>
      <c r="G13" s="1" t="s">
        <v>17</v>
      </c>
      <c r="H13" s="1"/>
      <c r="I13" s="2">
        <v>120000</v>
      </c>
      <c r="J13" s="1"/>
      <c r="L13" s="1" t="s">
        <v>14</v>
      </c>
      <c r="M13" s="1"/>
      <c r="N13" s="2">
        <v>120000</v>
      </c>
      <c r="O13" s="1"/>
      <c r="Q13" s="1" t="s">
        <v>14</v>
      </c>
      <c r="R13" s="1"/>
      <c r="S13" s="2">
        <v>120000</v>
      </c>
      <c r="T13" s="1"/>
    </row>
    <row r="14" spans="2:20" x14ac:dyDescent="0.3">
      <c r="B14" s="1" t="s">
        <v>15</v>
      </c>
      <c r="C14" s="1"/>
      <c r="D14" s="2">
        <v>150000</v>
      </c>
      <c r="E14" s="1"/>
      <c r="G14" s="1" t="s">
        <v>15</v>
      </c>
      <c r="H14" s="1"/>
      <c r="I14" s="2">
        <v>150000</v>
      </c>
      <c r="J14" s="1"/>
      <c r="L14" s="1" t="s">
        <v>15</v>
      </c>
      <c r="M14" s="1"/>
      <c r="N14" s="2">
        <v>150000</v>
      </c>
      <c r="O14" s="1"/>
      <c r="Q14" s="1" t="s">
        <v>15</v>
      </c>
      <c r="R14" s="1"/>
      <c r="S14" s="2">
        <v>150000</v>
      </c>
      <c r="T14" s="1"/>
    </row>
    <row r="15" spans="2:20" x14ac:dyDescent="0.3">
      <c r="B15" s="15" t="s">
        <v>16</v>
      </c>
      <c r="C15" s="15"/>
      <c r="D15" s="16">
        <f>D12-D13-D14</f>
        <v>4745000</v>
      </c>
      <c r="E15" s="17">
        <f>D15/D7</f>
        <v>0.45190476190476192</v>
      </c>
      <c r="G15" s="15" t="s">
        <v>16</v>
      </c>
      <c r="H15" s="15"/>
      <c r="I15" s="16">
        <f>I12-I13-I14</f>
        <v>-108000</v>
      </c>
      <c r="J15" s="17">
        <f>I15/I7</f>
        <v>-0.30857142857142855</v>
      </c>
      <c r="L15" s="15" t="s">
        <v>16</v>
      </c>
      <c r="M15" s="15"/>
      <c r="N15" s="16">
        <f>N12-N13-N14</f>
        <v>54000</v>
      </c>
      <c r="O15" s="17">
        <f>N15/N7</f>
        <v>7.7142857142857138E-2</v>
      </c>
      <c r="Q15" s="15" t="s">
        <v>16</v>
      </c>
      <c r="R15" s="15"/>
      <c r="S15" s="16">
        <f>S12-S13-S14</f>
        <v>224000</v>
      </c>
      <c r="T15" s="17">
        <f>S15/S7</f>
        <v>0.21333333333333335</v>
      </c>
    </row>
    <row r="16" spans="2:20" x14ac:dyDescent="0.3">
      <c r="B16" s="1"/>
      <c r="C16" s="1"/>
      <c r="D16" s="2"/>
      <c r="E16" s="1"/>
      <c r="G16" s="1"/>
      <c r="H16" s="1"/>
      <c r="I16" s="2"/>
      <c r="J16" s="1"/>
      <c r="L16" s="1"/>
      <c r="M16" s="1"/>
      <c r="N16" s="2"/>
      <c r="O16" s="1"/>
      <c r="Q16" s="1"/>
      <c r="R16" s="1"/>
      <c r="S16" s="2"/>
      <c r="T16" s="1"/>
    </row>
    <row r="17" spans="2:20" x14ac:dyDescent="0.3">
      <c r="B17" s="1"/>
      <c r="C17" s="1"/>
      <c r="D17" s="2"/>
      <c r="E17" s="1"/>
      <c r="G17" s="1"/>
      <c r="H17" s="1"/>
      <c r="I17" s="2"/>
      <c r="J17" s="1"/>
      <c r="L17" s="1"/>
      <c r="M17" s="1"/>
      <c r="N17" s="2"/>
      <c r="O17" s="1"/>
      <c r="Q17" s="1"/>
      <c r="R17" s="1"/>
      <c r="S17" s="2"/>
      <c r="T17" s="1"/>
    </row>
    <row r="18" spans="2:20" x14ac:dyDescent="0.3">
      <c r="B18" s="1"/>
      <c r="C18" s="1"/>
      <c r="D18" s="2"/>
      <c r="E18" s="1"/>
      <c r="G18" s="1"/>
      <c r="H18" s="1"/>
      <c r="I18" s="2"/>
      <c r="J18" s="1"/>
      <c r="L18" s="1"/>
      <c r="M18" s="1"/>
      <c r="N18" s="2"/>
      <c r="O18" s="1"/>
      <c r="Q18" s="1"/>
      <c r="R18" s="1"/>
      <c r="S18" s="2"/>
      <c r="T18" s="1"/>
    </row>
    <row r="21" spans="2:20" x14ac:dyDescent="0.3">
      <c r="B21" s="18" t="s">
        <v>19</v>
      </c>
    </row>
    <row r="22" spans="2:20" x14ac:dyDescent="0.3">
      <c r="B22" t="s">
        <v>41</v>
      </c>
    </row>
    <row r="23" spans="2:20" x14ac:dyDescent="0.3">
      <c r="B23" t="s">
        <v>20</v>
      </c>
    </row>
    <row r="25" spans="2:20" x14ac:dyDescent="0.3">
      <c r="B25" s="18" t="s">
        <v>25</v>
      </c>
    </row>
    <row r="26" spans="2:20" x14ac:dyDescent="0.3">
      <c r="B26" t="s">
        <v>35</v>
      </c>
    </row>
    <row r="27" spans="2:20" x14ac:dyDescent="0.3">
      <c r="B27" t="s">
        <v>26</v>
      </c>
    </row>
    <row r="29" spans="2:20" x14ac:dyDescent="0.3">
      <c r="B29" s="18" t="s">
        <v>21</v>
      </c>
      <c r="C29" s="18"/>
      <c r="D29" s="18"/>
    </row>
    <row r="30" spans="2:20" x14ac:dyDescent="0.3">
      <c r="B30" t="s">
        <v>27</v>
      </c>
    </row>
    <row r="31" spans="2:20" x14ac:dyDescent="0.3">
      <c r="B31" t="s">
        <v>28</v>
      </c>
    </row>
    <row r="33" spans="2:2" x14ac:dyDescent="0.3">
      <c r="B33" s="18" t="s">
        <v>33</v>
      </c>
    </row>
    <row r="34" spans="2:2" x14ac:dyDescent="0.3">
      <c r="B34" t="s">
        <v>36</v>
      </c>
    </row>
    <row r="35" spans="2:2" x14ac:dyDescent="0.3">
      <c r="B35" t="s">
        <v>22</v>
      </c>
    </row>
    <row r="36" spans="2:2" x14ac:dyDescent="0.3">
      <c r="B36" t="s">
        <v>32</v>
      </c>
    </row>
    <row r="37" spans="2:2" x14ac:dyDescent="0.3">
      <c r="B37" t="s">
        <v>37</v>
      </c>
    </row>
    <row r="39" spans="2:2" x14ac:dyDescent="0.3">
      <c r="B39" s="18" t="s">
        <v>23</v>
      </c>
    </row>
    <row r="40" spans="2:2" x14ac:dyDescent="0.3">
      <c r="B40" t="s">
        <v>24</v>
      </c>
    </row>
    <row r="41" spans="2:2" x14ac:dyDescent="0.3">
      <c r="B41" t="s">
        <v>38</v>
      </c>
    </row>
    <row r="42" spans="2:2" x14ac:dyDescent="0.3">
      <c r="B42" t="s">
        <v>30</v>
      </c>
    </row>
    <row r="43" spans="2:2" x14ac:dyDescent="0.3">
      <c r="B43" t="s">
        <v>31</v>
      </c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494B0-D434-4090-B865-F136E930A8AB}">
  <dimension ref="C3:E25"/>
  <sheetViews>
    <sheetView tabSelected="1" topLeftCell="A13" workbookViewId="0">
      <selection activeCell="C2" sqref="C2"/>
    </sheetView>
  </sheetViews>
  <sheetFormatPr defaultRowHeight="14.4" x14ac:dyDescent="0.3"/>
  <sheetData>
    <row r="3" spans="3:5" x14ac:dyDescent="0.3">
      <c r="C3" s="18" t="s">
        <v>19</v>
      </c>
    </row>
    <row r="4" spans="3:5" x14ac:dyDescent="0.3">
      <c r="C4" t="s">
        <v>29</v>
      </c>
    </row>
    <row r="5" spans="3:5" x14ac:dyDescent="0.3">
      <c r="C5" t="s">
        <v>20</v>
      </c>
    </row>
    <row r="7" spans="3:5" x14ac:dyDescent="0.3">
      <c r="C7" s="18" t="s">
        <v>25</v>
      </c>
    </row>
    <row r="8" spans="3:5" x14ac:dyDescent="0.3">
      <c r="C8" t="s">
        <v>35</v>
      </c>
    </row>
    <row r="9" spans="3:5" x14ac:dyDescent="0.3">
      <c r="C9" t="s">
        <v>26</v>
      </c>
    </row>
    <row r="11" spans="3:5" x14ac:dyDescent="0.3">
      <c r="C11" s="18" t="s">
        <v>21</v>
      </c>
      <c r="D11" s="18"/>
      <c r="E11" s="18"/>
    </row>
    <row r="12" spans="3:5" x14ac:dyDescent="0.3">
      <c r="C12" t="s">
        <v>27</v>
      </c>
    </row>
    <row r="13" spans="3:5" x14ac:dyDescent="0.3">
      <c r="C13" t="s">
        <v>28</v>
      </c>
    </row>
    <row r="15" spans="3:5" x14ac:dyDescent="0.3">
      <c r="C15" s="18" t="s">
        <v>33</v>
      </c>
    </row>
    <row r="16" spans="3:5" x14ac:dyDescent="0.3">
      <c r="C16" t="s">
        <v>36</v>
      </c>
    </row>
    <row r="17" spans="3:3" x14ac:dyDescent="0.3">
      <c r="C17" t="s">
        <v>22</v>
      </c>
    </row>
    <row r="18" spans="3:3" x14ac:dyDescent="0.3">
      <c r="C18" t="s">
        <v>32</v>
      </c>
    </row>
    <row r="19" spans="3:3" x14ac:dyDescent="0.3">
      <c r="C19" t="s">
        <v>37</v>
      </c>
    </row>
    <row r="21" spans="3:3" x14ac:dyDescent="0.3">
      <c r="C21" s="18" t="s">
        <v>23</v>
      </c>
    </row>
    <row r="22" spans="3:3" x14ac:dyDescent="0.3">
      <c r="C22" t="s">
        <v>24</v>
      </c>
    </row>
    <row r="23" spans="3:3" x14ac:dyDescent="0.3">
      <c r="C23" t="s">
        <v>38</v>
      </c>
    </row>
    <row r="24" spans="3:3" x14ac:dyDescent="0.3">
      <c r="C24" t="s">
        <v>30</v>
      </c>
    </row>
    <row r="25" spans="3:3" x14ac:dyDescent="0.3">
      <c r="C25" t="s">
        <v>31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Donvina Arlauskienė</dc:creator>
  <cp:lastModifiedBy>dovile.dackauskaite@jurbarkas.lt</cp:lastModifiedBy>
  <cp:lastPrinted>2025-01-17T08:32:33Z</cp:lastPrinted>
  <dcterms:created xsi:type="dcterms:W3CDTF">2024-11-26T14:05:29Z</dcterms:created>
  <dcterms:modified xsi:type="dcterms:W3CDTF">2025-01-17T08:39:31Z</dcterms:modified>
</cp:coreProperties>
</file>