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Neeilinis 2026-02-11/TSP 2026-02-11/"/>
    </mc:Choice>
  </mc:AlternateContent>
  <xr:revisionPtr revIDLastSave="0" documentId="8_{EF417208-ED34-4403-AD17-42D740F1CEF9}" xr6:coauthVersionLast="47" xr6:coauthVersionMax="47" xr10:uidLastSave="{00000000-0000-0000-0000-000000000000}"/>
  <bookViews>
    <workbookView xWindow="-108" yWindow="-108" windowWidth="23256" windowHeight="13896" xr2:uid="{0D14888C-EE06-4AF3-980A-71EF6DA9E625}"/>
  </bookViews>
  <sheets>
    <sheet name="Lapas1" sheetId="1" r:id="rId1"/>
    <sheet name="Lapas2" sheetId="2" r:id="rId2"/>
    <sheet name="Lapa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30" i="1" l="1"/>
  <c r="D44" i="1"/>
  <c r="D32" i="1" s="1"/>
  <c r="D56" i="1" s="1"/>
  <c r="C44" i="1"/>
  <c r="C32" i="1" s="1"/>
  <c r="C25" i="1"/>
  <c r="C22" i="1"/>
  <c r="C6" i="1" s="1"/>
  <c r="C56" i="1" s="1"/>
  <c r="E7" i="1"/>
  <c r="E55" i="1" l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5" i="1"/>
  <c r="E34" i="1"/>
  <c r="E33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2" i="1" l="1"/>
  <c r="E44" i="1"/>
  <c r="E6" i="1"/>
  <c r="E22" i="1"/>
  <c r="E56" i="1" l="1"/>
</calcChain>
</file>

<file path=xl/sharedStrings.xml><?xml version="1.0" encoding="utf-8"?>
<sst xmlns="http://schemas.openxmlformats.org/spreadsheetml/2006/main" count="106" uniqueCount="106">
  <si>
    <t>Eur</t>
  </si>
  <si>
    <t>Eil. 
Nr.</t>
  </si>
  <si>
    <t>Pajamų pavadinimas</t>
  </si>
  <si>
    <t>Suma 2025</t>
  </si>
  <si>
    <t>Pokytis</t>
  </si>
  <si>
    <t>Speciali tikslinė dotacija valstybinėms (perduotoms savivaldybėms) funkcijoms atlikti, iš jų:</t>
  </si>
  <si>
    <t>1.1</t>
  </si>
  <si>
    <t>Žemės ūkio funkcijoms vykdyti</t>
  </si>
  <si>
    <t>1.2</t>
  </si>
  <si>
    <t>Melioracijai</t>
  </si>
  <si>
    <t>1.3</t>
  </si>
  <si>
    <t>Miestų ir miestelių teritorijų ribose valstybinės žemės, perduotos Lietuvos Respublikos Vyriausybės nutarimu, patikėtinio funkcijai atlikti</t>
  </si>
  <si>
    <t>1.4</t>
  </si>
  <si>
    <t>Civilinės saugos funkcijai vykdyti</t>
  </si>
  <si>
    <t>1.5</t>
  </si>
  <si>
    <t>Priešgaisrinės saugos funkcijai vykdyti</t>
  </si>
  <si>
    <t>1.6</t>
  </si>
  <si>
    <t>Pirminės teisinės pagalbos funkcijai vykdyti</t>
  </si>
  <si>
    <t>1.7</t>
  </si>
  <si>
    <t>Civilinės būklės aktų registravimo funkcijai vykdyti</t>
  </si>
  <si>
    <t>1.8</t>
  </si>
  <si>
    <t>Duomenims Suteiktos valstybės pagalbos ir nereikšmingos pagalbos registrui teikti</t>
  </si>
  <si>
    <t>1.9</t>
  </si>
  <si>
    <t>Gyventojų registro tvarkymo ir duomenų teikimo valstybės registrams funkcijai vykdyti</t>
  </si>
  <si>
    <t>1.10</t>
  </si>
  <si>
    <t>Gyvenamosios vietos deklaravimo duomenų ir gyvenamosios vietos nedeklaravusių asmenų apskaitos duomenų tvarkymo funkcijai vykdyti</t>
  </si>
  <si>
    <t>1.11</t>
  </si>
  <si>
    <t>Valstybinės kalbos vartojimo taisyklingumo kontrolės funkcijai vykdyti</t>
  </si>
  <si>
    <t>1.12</t>
  </si>
  <si>
    <t>Archyvinių dokumentų tvarkymo funkcijai vykdyti</t>
  </si>
  <si>
    <t>1.13</t>
  </si>
  <si>
    <t>Dalyvavimo rengiant ir vykdant mobilizaciją, demobilizaciją ir priimančios šalies paramą funkcijai vykdyti</t>
  </si>
  <si>
    <t>1.14</t>
  </si>
  <si>
    <t>Socialinės paramos išmokoms skaičiuoti ir mokėti</t>
  </si>
  <si>
    <t>1.15</t>
  </si>
  <si>
    <t>Socialinei paramai mokiniams</t>
  </si>
  <si>
    <t>1.16</t>
  </si>
  <si>
    <t>Socialinėms paslaugoms finansuoti</t>
  </si>
  <si>
    <t>1.17</t>
  </si>
  <si>
    <t>Jaunimo teisių apsaugai</t>
  </si>
  <si>
    <t>1.18</t>
  </si>
  <si>
    <t>Patvirtintoms užimtumo didinimo programoms įgyvendinti</t>
  </si>
  <si>
    <t>1.19</t>
  </si>
  <si>
    <t>Plėtoti sveiką gyvenseną bei stiprinti sveikos gyvensenos įgūdžius ugdymo įstaigose ir bendruomenėse, vykdyti visuomenės sveikatos stebėseną</t>
  </si>
  <si>
    <t>1.20</t>
  </si>
  <si>
    <t>1.21</t>
  </si>
  <si>
    <t>Būsto nuomos mokesčio daliai kompensuoti</t>
  </si>
  <si>
    <t>1.22</t>
  </si>
  <si>
    <t>Neveiksnių asmenų būklės peržiūrėjimui užtikrinti</t>
  </si>
  <si>
    <t>1.23</t>
  </si>
  <si>
    <t>Erdvinių duomenų rinkinio tvarkymo funkcijai vykdyti</t>
  </si>
  <si>
    <t>Teikiamų paslaugų vaikams ir vaiko atstovams koordinavimui finansuoti</t>
  </si>
  <si>
    <t xml:space="preserve">Speciali tikslinė dotacija ugdymo reikmėms finansuoti </t>
  </si>
  <si>
    <t xml:space="preserve">Speciali tikslinė dotacija savivaldybių mokykloms (klasėms arba grupėms), skirtoms šalies (regiono) mokiniams, turintiems specialiųjų ugdymosi poreikių, ir kitoms pagal teisės aktus savivaldybėms perduotoms įstaigoms išlaikyti </t>
  </si>
  <si>
    <t>Kitos dotacijos, iš jų:</t>
  </si>
  <si>
    <t>4.1</t>
  </si>
  <si>
    <t>Tikslinės lėšos neformaliajam vaikų švietimui vykdyti</t>
  </si>
  <si>
    <t>4.2</t>
  </si>
  <si>
    <t>Socialinę riziką patiriančių vaikų ikimokykliniam ugdymui organizuoti</t>
  </si>
  <si>
    <t>4.3</t>
  </si>
  <si>
    <t>Padidintam pedagoginių darbuotojų darbo užmokesčiui mokėti</t>
  </si>
  <si>
    <t>4.4</t>
  </si>
  <si>
    <t>Profesinio orientavimo paslaugoms teikti</t>
  </si>
  <si>
    <t>4.5</t>
  </si>
  <si>
    <t>Tikslinės lėšos viešųjų bibliotekų dokumentams įsigyti</t>
  </si>
  <si>
    <t>4.6</t>
  </si>
  <si>
    <t>Tikslinės lėšos vaikų Dienos centrams finansuoti</t>
  </si>
  <si>
    <t>4.7</t>
  </si>
  <si>
    <t>Kompleksinėms paslaugoms šeimai organizuoti</t>
  </si>
  <si>
    <t>4.8</t>
  </si>
  <si>
    <t xml:space="preserve">Lėšos laikino atokvėpio paslaugai teikti </t>
  </si>
  <si>
    <t>4.9</t>
  </si>
  <si>
    <t>Lėšos asmenims, pradėjusiems gauti ilgalaikę socialinę globą iki 2007-01-01 iš apskričių viršininkų perduotose įstaigose</t>
  </si>
  <si>
    <t>4.10</t>
  </si>
  <si>
    <t>Bendruomeninių organizacijų veiklai stiprinti</t>
  </si>
  <si>
    <t>4.11</t>
  </si>
  <si>
    <t>Socialinių paslaugų srities darbuotojų darbo užmokesčiui didinti, socialinių paslaugų šakos kolektyvinei sutarčiai įgyvendinti</t>
  </si>
  <si>
    <t>4.12</t>
  </si>
  <si>
    <t xml:space="preserve">Asmeninei ir integraliai pagalbai asmenims su negalia teikti </t>
  </si>
  <si>
    <t>4.13</t>
  </si>
  <si>
    <t>Socialinės reabilitacijos paslaugoms teikti</t>
  </si>
  <si>
    <t>4.14</t>
  </si>
  <si>
    <t>Asmenų su negalia reikalų koordinavimo funkcijai vykdyti</t>
  </si>
  <si>
    <t>4.15</t>
  </si>
  <si>
    <t>Asmenų su negalia būstui pritaikyti</t>
  </si>
  <si>
    <t>4.16</t>
  </si>
  <si>
    <t>Kelių priežiūros ir plėtros programos lėšos</t>
  </si>
  <si>
    <t>4.17</t>
  </si>
  <si>
    <t>4.18</t>
  </si>
  <si>
    <t>4.19</t>
  </si>
  <si>
    <t>Lėšos savivaldybės suteiktose patalpose gyvenančių ukrainiečių komunalinėms ir kitoms išlaidoms</t>
  </si>
  <si>
    <t>4.20</t>
  </si>
  <si>
    <t>Lėšos kompensuoti socialinės srities išlaidas, susijusias su Ukrainos karo pabėgėliais</t>
  </si>
  <si>
    <t>4.21</t>
  </si>
  <si>
    <t>Pedagoginių darbuotojų skaičiui optimizuoti</t>
  </si>
  <si>
    <t>4.22</t>
  </si>
  <si>
    <t>4.23</t>
  </si>
  <si>
    <t>Lėšos aplinkosauginėms priemonėms</t>
  </si>
  <si>
    <t>Iš viso (1+2+3+4)</t>
  </si>
  <si>
    <t>___________________________________________________</t>
  </si>
  <si>
    <t>4 lentelė</t>
  </si>
  <si>
    <t>JURBARKO RAJONO SAVIVALDYBĖS BIUDŽETO VALSTYBĖS BIUDŽETO DOTACIJŲ PALYGINIMAS 2025 - 2026 m.</t>
  </si>
  <si>
    <t>Padidėjusioms šildymo išlaidų kompensacijoms ir kitoms socialinės paramos išmokoms mokėti</t>
  </si>
  <si>
    <t>Geltoniesiems autobusams įsigyti</t>
  </si>
  <si>
    <t>Suma 2026</t>
  </si>
  <si>
    <t>Padidintam trenerių darbo užmokesčiui mokėti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</si>
</sst>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vertical="top" wrapText="1"/>
    </xf>
    <xf numFmtId="0" fontId="3" fillId="0" borderId="1" xfId="0" applyFont="1" applyBorder="1"/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7" fillId="2" borderId="4" xfId="1" applyFont="1" applyFill="1" applyBorder="1" applyAlignment="1">
      <alignment horizontal="left" vertical="center" wrapText="1" readingOrder="1"/>
    </xf>
    <xf numFmtId="0" fontId="1" fillId="0" borderId="1" xfId="0" applyFont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vertical="top" wrapText="1"/>
    </xf>
    <xf numFmtId="0" fontId="3" fillId="3" borderId="1" xfId="0" applyFont="1" applyFill="1" applyBorder="1"/>
    <xf numFmtId="0" fontId="1" fillId="0" borderId="0" xfId="0" applyFont="1" applyAlignment="1">
      <alignment horizontal="center"/>
    </xf>
  </cellXfs>
  <cellStyles count="2">
    <cellStyle name="Įprastas" xfId="0" builtinId="0"/>
    <cellStyle name="Normal 2" xfId="1" xr:uid="{EB3E298D-18A1-4D55-A8CF-71910C713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45D0-4406-4F8B-9F33-144AFA1E411E}">
  <sheetPr>
    <pageSetUpPr fitToPage="1"/>
  </sheetPr>
  <dimension ref="A1:E58"/>
  <sheetViews>
    <sheetView tabSelected="1" workbookViewId="0">
      <selection activeCell="G42" sqref="G42"/>
    </sheetView>
  </sheetViews>
  <sheetFormatPr defaultColWidth="9.109375" defaultRowHeight="13.8" x14ac:dyDescent="0.25"/>
  <cols>
    <col min="1" max="1" width="7" style="1" customWidth="1"/>
    <col min="2" max="2" width="88.5546875" style="1" customWidth="1"/>
    <col min="3" max="5" width="12.109375" style="1" customWidth="1"/>
    <col min="6" max="6" width="13" style="1" customWidth="1"/>
    <col min="7" max="7" width="12.5546875" style="1" customWidth="1"/>
    <col min="8" max="16384" width="9.109375" style="1"/>
  </cols>
  <sheetData>
    <row r="1" spans="1:5" x14ac:dyDescent="0.25">
      <c r="E1" s="1" t="s">
        <v>100</v>
      </c>
    </row>
    <row r="3" spans="1:5" x14ac:dyDescent="0.25">
      <c r="B3" s="2" t="s">
        <v>101</v>
      </c>
    </row>
    <row r="4" spans="1:5" x14ac:dyDescent="0.25">
      <c r="E4" s="3" t="s">
        <v>0</v>
      </c>
    </row>
    <row r="5" spans="1:5" ht="33" customHeight="1" x14ac:dyDescent="0.25">
      <c r="A5" s="4" t="s">
        <v>1</v>
      </c>
      <c r="B5" s="5" t="s">
        <v>2</v>
      </c>
      <c r="C5" s="5" t="s">
        <v>3</v>
      </c>
      <c r="D5" s="5" t="s">
        <v>104</v>
      </c>
      <c r="E5" s="5" t="s">
        <v>4</v>
      </c>
    </row>
    <row r="6" spans="1:5" x14ac:dyDescent="0.25">
      <c r="A6" s="6">
        <v>1</v>
      </c>
      <c r="B6" s="7" t="s">
        <v>5</v>
      </c>
      <c r="C6" s="8">
        <f t="shared" ref="C6" si="0">SUM(C7:C29)</f>
        <v>4374765</v>
      </c>
      <c r="D6" s="8">
        <f>SUM(D7:D29)</f>
        <v>4697194</v>
      </c>
      <c r="E6" s="8">
        <f>D6-C6</f>
        <v>322429</v>
      </c>
    </row>
    <row r="7" spans="1:5" x14ac:dyDescent="0.25">
      <c r="A7" s="9" t="s">
        <v>6</v>
      </c>
      <c r="B7" s="10" t="s">
        <v>7</v>
      </c>
      <c r="C7" s="11">
        <v>242500</v>
      </c>
      <c r="D7" s="11">
        <v>248200</v>
      </c>
      <c r="E7" s="12">
        <f>D7-C7</f>
        <v>5700</v>
      </c>
    </row>
    <row r="8" spans="1:5" x14ac:dyDescent="0.25">
      <c r="A8" s="9" t="s">
        <v>8</v>
      </c>
      <c r="B8" s="10" t="s">
        <v>9</v>
      </c>
      <c r="C8" s="11">
        <v>259500</v>
      </c>
      <c r="D8" s="11">
        <v>308700</v>
      </c>
      <c r="E8" s="12">
        <f t="shared" ref="E8:E55" si="1">D8-C8</f>
        <v>49200</v>
      </c>
    </row>
    <row r="9" spans="1:5" ht="27.6" x14ac:dyDescent="0.25">
      <c r="A9" s="9" t="s">
        <v>10</v>
      </c>
      <c r="B9" s="10" t="s">
        <v>11</v>
      </c>
      <c r="C9" s="11">
        <v>43896</v>
      </c>
      <c r="D9" s="11">
        <v>44304</v>
      </c>
      <c r="E9" s="12">
        <f t="shared" si="1"/>
        <v>408</v>
      </c>
    </row>
    <row r="10" spans="1:5" x14ac:dyDescent="0.25">
      <c r="A10" s="9" t="s">
        <v>12</v>
      </c>
      <c r="B10" s="10" t="s">
        <v>13</v>
      </c>
      <c r="C10" s="11">
        <v>32300</v>
      </c>
      <c r="D10" s="11">
        <v>45100</v>
      </c>
      <c r="E10" s="13">
        <f t="shared" si="1"/>
        <v>12800</v>
      </c>
    </row>
    <row r="11" spans="1:5" x14ac:dyDescent="0.25">
      <c r="A11" s="9" t="s">
        <v>14</v>
      </c>
      <c r="B11" s="10" t="s">
        <v>15</v>
      </c>
      <c r="C11" s="11">
        <v>927100</v>
      </c>
      <c r="D11" s="11">
        <v>900100</v>
      </c>
      <c r="E11" s="13">
        <f t="shared" si="1"/>
        <v>-27000</v>
      </c>
    </row>
    <row r="12" spans="1:5" x14ac:dyDescent="0.25">
      <c r="A12" s="9" t="s">
        <v>16</v>
      </c>
      <c r="B12" s="14" t="s">
        <v>17</v>
      </c>
      <c r="C12" s="11">
        <v>3380</v>
      </c>
      <c r="D12" s="11">
        <v>4060</v>
      </c>
      <c r="E12" s="13">
        <f t="shared" si="1"/>
        <v>680</v>
      </c>
    </row>
    <row r="13" spans="1:5" x14ac:dyDescent="0.25">
      <c r="A13" s="9" t="s">
        <v>18</v>
      </c>
      <c r="B13" s="10" t="s">
        <v>19</v>
      </c>
      <c r="C13" s="11">
        <v>25300</v>
      </c>
      <c r="D13" s="11">
        <v>24900</v>
      </c>
      <c r="E13" s="13">
        <f t="shared" si="1"/>
        <v>-400</v>
      </c>
    </row>
    <row r="14" spans="1:5" x14ac:dyDescent="0.25">
      <c r="A14" s="9" t="s">
        <v>20</v>
      </c>
      <c r="B14" s="10" t="s">
        <v>21</v>
      </c>
      <c r="C14" s="11">
        <v>500</v>
      </c>
      <c r="D14" s="11">
        <v>500</v>
      </c>
      <c r="E14" s="12">
        <f t="shared" si="1"/>
        <v>0</v>
      </c>
    </row>
    <row r="15" spans="1:5" x14ac:dyDescent="0.25">
      <c r="A15" s="9" t="s">
        <v>22</v>
      </c>
      <c r="B15" s="10" t="s">
        <v>23</v>
      </c>
      <c r="C15" s="11">
        <v>460</v>
      </c>
      <c r="D15" s="11">
        <v>440</v>
      </c>
      <c r="E15" s="12">
        <f t="shared" si="1"/>
        <v>-20</v>
      </c>
    </row>
    <row r="16" spans="1:5" ht="27.6" x14ac:dyDescent="0.25">
      <c r="A16" s="9" t="s">
        <v>24</v>
      </c>
      <c r="B16" s="10" t="s">
        <v>25</v>
      </c>
      <c r="C16" s="11">
        <v>2800</v>
      </c>
      <c r="D16" s="11">
        <v>2600</v>
      </c>
      <c r="E16" s="13">
        <f t="shared" si="1"/>
        <v>-200</v>
      </c>
    </row>
    <row r="17" spans="1:5" x14ac:dyDescent="0.25">
      <c r="A17" s="9" t="s">
        <v>26</v>
      </c>
      <c r="B17" s="10" t="s">
        <v>27</v>
      </c>
      <c r="C17" s="11">
        <v>9000</v>
      </c>
      <c r="D17" s="11">
        <v>9000</v>
      </c>
      <c r="E17" s="13">
        <f t="shared" si="1"/>
        <v>0</v>
      </c>
    </row>
    <row r="18" spans="1:5" x14ac:dyDescent="0.25">
      <c r="A18" s="9" t="s">
        <v>28</v>
      </c>
      <c r="B18" s="10" t="s">
        <v>29</v>
      </c>
      <c r="C18" s="11">
        <v>25700</v>
      </c>
      <c r="D18" s="11">
        <v>25400</v>
      </c>
      <c r="E18" s="12">
        <f t="shared" si="1"/>
        <v>-300</v>
      </c>
    </row>
    <row r="19" spans="1:5" x14ac:dyDescent="0.25">
      <c r="A19" s="9" t="s">
        <v>30</v>
      </c>
      <c r="B19" s="10" t="s">
        <v>31</v>
      </c>
      <c r="C19" s="11">
        <v>12200</v>
      </c>
      <c r="D19" s="11">
        <v>47900</v>
      </c>
      <c r="E19" s="13">
        <f t="shared" si="1"/>
        <v>35700</v>
      </c>
    </row>
    <row r="20" spans="1:5" x14ac:dyDescent="0.25">
      <c r="A20" s="9" t="s">
        <v>32</v>
      </c>
      <c r="B20" s="10" t="s">
        <v>33</v>
      </c>
      <c r="C20" s="11">
        <v>239440</v>
      </c>
      <c r="D20" s="11">
        <v>265100</v>
      </c>
      <c r="E20" s="12">
        <f t="shared" si="1"/>
        <v>25660</v>
      </c>
    </row>
    <row r="21" spans="1:5" x14ac:dyDescent="0.25">
      <c r="A21" s="9" t="s">
        <v>34</v>
      </c>
      <c r="B21" s="10" t="s">
        <v>35</v>
      </c>
      <c r="C21" s="11">
        <v>584059</v>
      </c>
      <c r="D21" s="11">
        <v>655500</v>
      </c>
      <c r="E21" s="12">
        <f t="shared" si="1"/>
        <v>71441</v>
      </c>
    </row>
    <row r="22" spans="1:5" x14ac:dyDescent="0.25">
      <c r="A22" s="9" t="s">
        <v>36</v>
      </c>
      <c r="B22" s="10" t="s">
        <v>37</v>
      </c>
      <c r="C22" s="11">
        <f>1048926+416614</f>
        <v>1465540</v>
      </c>
      <c r="D22" s="11">
        <v>1582800</v>
      </c>
      <c r="E22" s="12">
        <f t="shared" si="1"/>
        <v>117260</v>
      </c>
    </row>
    <row r="23" spans="1:5" x14ac:dyDescent="0.25">
      <c r="A23" s="9" t="s">
        <v>38</v>
      </c>
      <c r="B23" s="10" t="s">
        <v>39</v>
      </c>
      <c r="C23" s="11">
        <v>24000</v>
      </c>
      <c r="D23" s="11">
        <v>19500</v>
      </c>
      <c r="E23" s="12">
        <f t="shared" si="1"/>
        <v>-4500</v>
      </c>
    </row>
    <row r="24" spans="1:5" x14ac:dyDescent="0.25">
      <c r="A24" s="9" t="s">
        <v>40</v>
      </c>
      <c r="B24" s="15" t="s">
        <v>41</v>
      </c>
      <c r="C24" s="11">
        <v>145535</v>
      </c>
      <c r="D24" s="11">
        <v>159400</v>
      </c>
      <c r="E24" s="12">
        <f t="shared" si="1"/>
        <v>13865</v>
      </c>
    </row>
    <row r="25" spans="1:5" ht="27.6" x14ac:dyDescent="0.25">
      <c r="A25" s="9" t="s">
        <v>42</v>
      </c>
      <c r="B25" s="16" t="s">
        <v>43</v>
      </c>
      <c r="C25" s="11">
        <f>212590+70210</f>
        <v>282800</v>
      </c>
      <c r="D25" s="11">
        <v>274710</v>
      </c>
      <c r="E25" s="12">
        <f t="shared" si="1"/>
        <v>-8090</v>
      </c>
    </row>
    <row r="26" spans="1:5" x14ac:dyDescent="0.25">
      <c r="A26" s="9" t="s">
        <v>44</v>
      </c>
      <c r="B26" s="10" t="s">
        <v>46</v>
      </c>
      <c r="C26" s="11">
        <v>6064</v>
      </c>
      <c r="D26" s="11">
        <v>37800</v>
      </c>
      <c r="E26" s="12">
        <f t="shared" si="1"/>
        <v>31736</v>
      </c>
    </row>
    <row r="27" spans="1:5" x14ac:dyDescent="0.25">
      <c r="A27" s="9" t="s">
        <v>45</v>
      </c>
      <c r="B27" s="10" t="s">
        <v>48</v>
      </c>
      <c r="C27" s="11">
        <v>1400</v>
      </c>
      <c r="D27" s="11">
        <v>1900</v>
      </c>
      <c r="E27" s="12">
        <f t="shared" si="1"/>
        <v>500</v>
      </c>
    </row>
    <row r="28" spans="1:5" x14ac:dyDescent="0.25">
      <c r="A28" s="9" t="s">
        <v>47</v>
      </c>
      <c r="B28" s="10" t="s">
        <v>50</v>
      </c>
      <c r="C28" s="11">
        <v>10075</v>
      </c>
      <c r="D28" s="11">
        <v>7880</v>
      </c>
      <c r="E28" s="12">
        <f t="shared" si="1"/>
        <v>-2195</v>
      </c>
    </row>
    <row r="29" spans="1:5" x14ac:dyDescent="0.25">
      <c r="A29" s="9" t="s">
        <v>49</v>
      </c>
      <c r="B29" s="10" t="s">
        <v>51</v>
      </c>
      <c r="C29" s="11">
        <v>31216</v>
      </c>
      <c r="D29" s="11">
        <v>31400</v>
      </c>
      <c r="E29" s="12">
        <f t="shared" si="1"/>
        <v>184</v>
      </c>
    </row>
    <row r="30" spans="1:5" s="20" customFormat="1" x14ac:dyDescent="0.25">
      <c r="A30" s="17">
        <v>2</v>
      </c>
      <c r="B30" s="18" t="s">
        <v>52</v>
      </c>
      <c r="C30" s="19">
        <v>11655200</v>
      </c>
      <c r="D30" s="19">
        <f>13074100+54400</f>
        <v>13128500</v>
      </c>
      <c r="E30" s="19">
        <f t="shared" si="1"/>
        <v>1473300</v>
      </c>
    </row>
    <row r="31" spans="1:5" s="20" customFormat="1" ht="41.4" x14ac:dyDescent="0.25">
      <c r="A31" s="17">
        <v>3</v>
      </c>
      <c r="B31" s="21" t="s">
        <v>53</v>
      </c>
      <c r="C31" s="19">
        <v>18100</v>
      </c>
      <c r="D31" s="19">
        <v>21000</v>
      </c>
      <c r="E31" s="19">
        <f t="shared" si="1"/>
        <v>2900</v>
      </c>
    </row>
    <row r="32" spans="1:5" x14ac:dyDescent="0.25">
      <c r="A32" s="6">
        <v>4</v>
      </c>
      <c r="B32" s="7" t="s">
        <v>54</v>
      </c>
      <c r="C32" s="8">
        <f>SUM(C33:C55)</f>
        <v>3806708</v>
      </c>
      <c r="D32" s="8">
        <f>SUM(D33:D55)</f>
        <v>3113260</v>
      </c>
      <c r="E32" s="8">
        <f t="shared" si="1"/>
        <v>-693448</v>
      </c>
    </row>
    <row r="33" spans="1:5" x14ac:dyDescent="0.25">
      <c r="A33" s="9" t="s">
        <v>55</v>
      </c>
      <c r="B33" s="22" t="s">
        <v>56</v>
      </c>
      <c r="C33" s="11">
        <v>149667</v>
      </c>
      <c r="D33" s="11">
        <v>164994</v>
      </c>
      <c r="E33" s="13">
        <f t="shared" si="1"/>
        <v>15327</v>
      </c>
    </row>
    <row r="34" spans="1:5" x14ac:dyDescent="0.25">
      <c r="A34" s="9" t="s">
        <v>57</v>
      </c>
      <c r="B34" s="22" t="s">
        <v>58</v>
      </c>
      <c r="C34" s="11">
        <v>173856</v>
      </c>
      <c r="D34" s="11">
        <v>109608</v>
      </c>
      <c r="E34" s="13">
        <f t="shared" si="1"/>
        <v>-64248</v>
      </c>
    </row>
    <row r="35" spans="1:5" x14ac:dyDescent="0.25">
      <c r="A35" s="9" t="s">
        <v>59</v>
      </c>
      <c r="B35" s="22" t="s">
        <v>60</v>
      </c>
      <c r="C35" s="11">
        <v>77000</v>
      </c>
      <c r="D35" s="11"/>
      <c r="E35" s="13">
        <f t="shared" si="1"/>
        <v>-77000</v>
      </c>
    </row>
    <row r="36" spans="1:5" x14ac:dyDescent="0.25">
      <c r="A36" s="9" t="s">
        <v>61</v>
      </c>
      <c r="B36" s="22" t="s">
        <v>105</v>
      </c>
      <c r="C36" s="11">
        <v>0</v>
      </c>
      <c r="D36" s="11">
        <v>22000</v>
      </c>
      <c r="E36" s="13"/>
    </row>
    <row r="37" spans="1:5" x14ac:dyDescent="0.25">
      <c r="A37" s="9" t="s">
        <v>63</v>
      </c>
      <c r="B37" s="22" t="s">
        <v>62</v>
      </c>
      <c r="C37" s="11">
        <v>65872</v>
      </c>
      <c r="D37" s="11">
        <v>65872</v>
      </c>
      <c r="E37" s="13">
        <f t="shared" si="1"/>
        <v>0</v>
      </c>
    </row>
    <row r="38" spans="1:5" x14ac:dyDescent="0.25">
      <c r="A38" s="9" t="s">
        <v>65</v>
      </c>
      <c r="B38" s="22" t="s">
        <v>64</v>
      </c>
      <c r="C38" s="11">
        <v>32804</v>
      </c>
      <c r="D38" s="11">
        <v>30672</v>
      </c>
      <c r="E38" s="13">
        <f t="shared" si="1"/>
        <v>-2132</v>
      </c>
    </row>
    <row r="39" spans="1:5" x14ac:dyDescent="0.25">
      <c r="A39" s="9" t="s">
        <v>67</v>
      </c>
      <c r="B39" s="22" t="s">
        <v>66</v>
      </c>
      <c r="C39" s="11">
        <v>266700</v>
      </c>
      <c r="D39" s="11">
        <v>269000</v>
      </c>
      <c r="E39" s="13">
        <f t="shared" si="1"/>
        <v>2300</v>
      </c>
    </row>
    <row r="40" spans="1:5" x14ac:dyDescent="0.25">
      <c r="A40" s="9" t="s">
        <v>69</v>
      </c>
      <c r="B40" s="22" t="s">
        <v>68</v>
      </c>
      <c r="C40" s="11">
        <v>27700</v>
      </c>
      <c r="D40" s="11">
        <v>26400</v>
      </c>
      <c r="E40" s="13">
        <f t="shared" si="1"/>
        <v>-1300</v>
      </c>
    </row>
    <row r="41" spans="1:5" x14ac:dyDescent="0.25">
      <c r="A41" s="9" t="s">
        <v>71</v>
      </c>
      <c r="B41" s="23" t="s">
        <v>70</v>
      </c>
      <c r="C41" s="11">
        <v>29705</v>
      </c>
      <c r="D41" s="11">
        <v>34000</v>
      </c>
      <c r="E41" s="13">
        <f t="shared" si="1"/>
        <v>4295</v>
      </c>
    </row>
    <row r="42" spans="1:5" ht="27.6" x14ac:dyDescent="0.25">
      <c r="A42" s="9" t="s">
        <v>73</v>
      </c>
      <c r="B42" s="23" t="s">
        <v>72</v>
      </c>
      <c r="C42" s="11">
        <v>10500</v>
      </c>
      <c r="D42" s="11">
        <v>10500</v>
      </c>
      <c r="E42" s="13">
        <f t="shared" si="1"/>
        <v>0</v>
      </c>
    </row>
    <row r="43" spans="1:5" x14ac:dyDescent="0.25">
      <c r="A43" s="9" t="s">
        <v>75</v>
      </c>
      <c r="B43" s="22" t="s">
        <v>74</v>
      </c>
      <c r="C43" s="11">
        <v>17848</v>
      </c>
      <c r="D43" s="11">
        <v>0</v>
      </c>
      <c r="E43" s="13">
        <f t="shared" si="1"/>
        <v>-17848</v>
      </c>
    </row>
    <row r="44" spans="1:5" ht="27.6" x14ac:dyDescent="0.25">
      <c r="A44" s="9" t="s">
        <v>77</v>
      </c>
      <c r="B44" s="22" t="s">
        <v>76</v>
      </c>
      <c r="C44" s="11">
        <f>51647+11816</f>
        <v>63463</v>
      </c>
      <c r="D44" s="11">
        <f>8888+15477</f>
        <v>24365</v>
      </c>
      <c r="E44" s="13">
        <f t="shared" si="1"/>
        <v>-39098</v>
      </c>
    </row>
    <row r="45" spans="1:5" x14ac:dyDescent="0.25">
      <c r="A45" s="9" t="s">
        <v>79</v>
      </c>
      <c r="B45" s="22" t="s">
        <v>78</v>
      </c>
      <c r="C45" s="11">
        <v>57907</v>
      </c>
      <c r="D45" s="11">
        <v>95238</v>
      </c>
      <c r="E45" s="13">
        <f t="shared" si="1"/>
        <v>37331</v>
      </c>
    </row>
    <row r="46" spans="1:5" x14ac:dyDescent="0.25">
      <c r="A46" s="9" t="s">
        <v>81</v>
      </c>
      <c r="B46" s="22" t="s">
        <v>80</v>
      </c>
      <c r="C46" s="11">
        <v>24471</v>
      </c>
      <c r="D46" s="11">
        <v>26982</v>
      </c>
      <c r="E46" s="13">
        <f t="shared" si="1"/>
        <v>2511</v>
      </c>
    </row>
    <row r="47" spans="1:5" x14ac:dyDescent="0.25">
      <c r="A47" s="9" t="s">
        <v>83</v>
      </c>
      <c r="B47" s="22" t="s">
        <v>82</v>
      </c>
      <c r="C47" s="11">
        <v>24419</v>
      </c>
      <c r="D47" s="11">
        <v>24419</v>
      </c>
      <c r="E47" s="13">
        <f t="shared" si="1"/>
        <v>0</v>
      </c>
    </row>
    <row r="48" spans="1:5" x14ac:dyDescent="0.25">
      <c r="A48" s="9" t="s">
        <v>85</v>
      </c>
      <c r="B48" s="22" t="s">
        <v>84</v>
      </c>
      <c r="C48" s="11">
        <v>103805</v>
      </c>
      <c r="D48" s="11">
        <v>129877</v>
      </c>
      <c r="E48" s="13">
        <f t="shared" si="1"/>
        <v>26072</v>
      </c>
    </row>
    <row r="49" spans="1:5" x14ac:dyDescent="0.25">
      <c r="A49" s="9" t="s">
        <v>87</v>
      </c>
      <c r="B49" s="22" t="s">
        <v>86</v>
      </c>
      <c r="C49" s="11">
        <v>2079333</v>
      </c>
      <c r="D49" s="11">
        <v>2079333</v>
      </c>
      <c r="E49" s="13">
        <f t="shared" si="1"/>
        <v>0</v>
      </c>
    </row>
    <row r="50" spans="1:5" x14ac:dyDescent="0.25">
      <c r="A50" s="9" t="s">
        <v>88</v>
      </c>
      <c r="B50" s="1" t="s">
        <v>102</v>
      </c>
      <c r="C50" s="11">
        <v>420000</v>
      </c>
      <c r="D50" s="24"/>
      <c r="E50" s="24">
        <f t="shared" si="1"/>
        <v>-420000</v>
      </c>
    </row>
    <row r="51" spans="1:5" x14ac:dyDescent="0.25">
      <c r="A51" s="9" t="s">
        <v>89</v>
      </c>
      <c r="B51" s="22" t="s">
        <v>90</v>
      </c>
      <c r="C51" s="11">
        <v>6511</v>
      </c>
      <c r="D51" s="24"/>
      <c r="E51" s="24">
        <f t="shared" si="1"/>
        <v>-6511</v>
      </c>
    </row>
    <row r="52" spans="1:5" x14ac:dyDescent="0.25">
      <c r="A52" s="9" t="s">
        <v>91</v>
      </c>
      <c r="B52" s="22" t="s">
        <v>92</v>
      </c>
      <c r="C52" s="11">
        <v>77709</v>
      </c>
      <c r="D52" s="24"/>
      <c r="E52" s="24">
        <f t="shared" si="1"/>
        <v>-77709</v>
      </c>
    </row>
    <row r="53" spans="1:5" x14ac:dyDescent="0.25">
      <c r="A53" s="9" t="s">
        <v>93</v>
      </c>
      <c r="B53" s="22" t="s">
        <v>94</v>
      </c>
      <c r="C53" s="11">
        <v>6701</v>
      </c>
      <c r="D53" s="24"/>
      <c r="E53" s="24">
        <f t="shared" si="1"/>
        <v>-6701</v>
      </c>
    </row>
    <row r="54" spans="1:5" x14ac:dyDescent="0.25">
      <c r="A54" s="9" t="s">
        <v>95</v>
      </c>
      <c r="B54" s="1" t="s">
        <v>103</v>
      </c>
      <c r="C54" s="11">
        <v>68000</v>
      </c>
      <c r="D54" s="24"/>
      <c r="E54" s="24">
        <f t="shared" si="1"/>
        <v>-68000</v>
      </c>
    </row>
    <row r="55" spans="1:5" x14ac:dyDescent="0.25">
      <c r="A55" s="9" t="s">
        <v>96</v>
      </c>
      <c r="B55" s="22" t="s">
        <v>97</v>
      </c>
      <c r="C55" s="24">
        <v>22737</v>
      </c>
      <c r="D55" s="24"/>
      <c r="E55" s="24">
        <f t="shared" si="1"/>
        <v>-22737</v>
      </c>
    </row>
    <row r="56" spans="1:5" x14ac:dyDescent="0.25">
      <c r="A56" s="25">
        <v>5</v>
      </c>
      <c r="B56" s="26" t="s">
        <v>98</v>
      </c>
      <c r="C56" s="27">
        <f>C6+C30+C31+C32</f>
        <v>19854773</v>
      </c>
      <c r="D56" s="27">
        <f>D6+D30+D31+D32</f>
        <v>20959954</v>
      </c>
      <c r="E56" s="27">
        <f>E6+E30+E31+E32</f>
        <v>1105181</v>
      </c>
    </row>
    <row r="58" spans="1:5" ht="12.75" customHeight="1" x14ac:dyDescent="0.25">
      <c r="B58" s="28" t="s">
        <v>99</v>
      </c>
      <c r="C58" s="28"/>
      <c r="D58" s="28"/>
    </row>
  </sheetData>
  <mergeCells count="1">
    <mergeCell ref="B58:D58"/>
  </mergeCells>
  <phoneticPr fontId="8" type="noConversion"/>
  <pageMargins left="0.5" right="0.3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C464E-883A-4018-870D-64467F42870E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FB89-7C8E-4635-BA88-73F2331F9C59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2026-01-27T08:25:08Z</cp:lastPrinted>
  <dcterms:created xsi:type="dcterms:W3CDTF">2025-02-04T07:14:19Z</dcterms:created>
  <dcterms:modified xsi:type="dcterms:W3CDTF">2026-01-30T14:28:22Z</dcterms:modified>
</cp:coreProperties>
</file>