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/"/>
    </mc:Choice>
  </mc:AlternateContent>
  <xr:revisionPtr revIDLastSave="8" documentId="8_{3452513A-8CD4-460B-AC1B-8B8F7038B1D2}" xr6:coauthVersionLast="47" xr6:coauthVersionMax="47" xr10:uidLastSave="{D194C265-63C9-4E9B-861A-0AA4F511E0A2}"/>
  <bookViews>
    <workbookView xWindow="-108" yWindow="-108" windowWidth="23256" windowHeight="12576" tabRatio="758" activeTab="3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147" i="19" l="1"/>
  <c r="C132" i="19"/>
  <c r="C17" i="18"/>
  <c r="C18" i="18"/>
  <c r="C19" i="18"/>
  <c r="C15" i="18"/>
  <c r="C117" i="19"/>
  <c r="C82" i="19"/>
  <c r="C221" i="19"/>
  <c r="F219" i="19"/>
  <c r="F221" i="19"/>
  <c r="F19" i="19"/>
  <c r="C25" i="18"/>
  <c r="C12" i="18"/>
  <c r="C40" i="15"/>
  <c r="L105" i="19"/>
  <c r="C16" i="18"/>
  <c r="C21" i="18"/>
  <c r="C21" i="15"/>
  <c r="F87" i="19"/>
  <c r="F18" i="19"/>
  <c r="C22" i="18"/>
  <c r="C32" i="15"/>
  <c r="C16" i="20"/>
  <c r="C28" i="20"/>
  <c r="C225" i="19"/>
  <c r="C52" i="19"/>
  <c r="C38" i="19"/>
  <c r="C191" i="19"/>
  <c r="C224" i="19"/>
  <c r="L91" i="19"/>
  <c r="L92" i="19"/>
  <c r="C101" i="19"/>
  <c r="C14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29" i="15"/>
  <c r="F217" i="19"/>
  <c r="C37" i="15"/>
  <c r="F212" i="19"/>
  <c r="F206" i="19"/>
  <c r="F208" i="19"/>
  <c r="F226" i="19"/>
  <c r="C42" i="15"/>
  <c r="O86" i="19"/>
  <c r="O107" i="19"/>
  <c r="I97" i="19"/>
  <c r="F46" i="19"/>
  <c r="C13" i="18"/>
  <c r="F209" i="19"/>
  <c r="C25" i="20"/>
  <c r="C11" i="15" l="1"/>
  <c r="C17" i="19"/>
  <c r="F216" i="19"/>
  <c r="C131" i="19"/>
  <c r="C27" i="20"/>
  <c r="C24" i="19" l="1"/>
  <c r="C28" i="19"/>
  <c r="C25" i="19"/>
  <c r="C22" i="19"/>
  <c r="C21" i="19"/>
  <c r="C182" i="19"/>
  <c r="C118" i="19"/>
  <c r="C116" i="19"/>
  <c r="C119" i="19"/>
  <c r="C248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C30" i="20" l="1"/>
  <c r="L249" i="19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0" i="19"/>
  <c r="O220" i="19" s="1"/>
  <c r="O219" i="19"/>
  <c r="O245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E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J48" i="19" l="1"/>
  <c r="C57" i="19"/>
  <c r="L57" i="19"/>
  <c r="L56" i="19" s="1"/>
  <c r="F57" i="19"/>
  <c r="F56" i="19" s="1"/>
  <c r="C20" i="18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62" i="19" s="1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<sst xmlns="http://schemas.openxmlformats.org/spreadsheetml/2006/main" count="699" uniqueCount="591">
  <si>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</si>
  <si>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</si>
  <si>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</si>
  <si>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</si>
  <si>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</si>
  <si>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</si>
  <si>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</si>
  <si>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</si>
  <si>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</si>
  <si>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</si>
  <si>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</si>
  <si>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</si>
  <si>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</si>
  <si>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</si>
  <si>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</si>
  <si>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</si>
  <si>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</si>
  <si>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</si>
  <si>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</si>
  <si>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</si>
  <si>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</si>
  <si>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</si>
  <si>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</si>
  <si>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</si>
  <si>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</si>
  <si>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</si>
  <si>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</si>
  <si>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</si>
  <si>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</si>
  <si>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</si>
  <si>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</si>
  <si>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</si>
  <si>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</si>
  <si>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</si>
  <si>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</si>
  <si>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</si>
  <si>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</si>
  <si>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</si>
  <si>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</si>
  <si>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</si>
  <si>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</si>
  <si>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</si>
  <si>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</si>
  <si>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</si>
  <si>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</si>
  <si>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</si>
  <si>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</si>
  <si>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</si>
  <si>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</si>
  <si>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</si>
  <si>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</si>
  <si>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</si>
  <si>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</si>
  <si>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</si>
  <si>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</si>
  <si>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</si>
  <si>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</si>
  <si>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</si>
  <si>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</si>
  <si>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</si>
  <si>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</si>
  <si>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</si>
  <si>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</si>
  <si>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</si>
  <si>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</si>
  <si>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</si>
  <si>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</si>
  <si>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</si>
  <si>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</si>
  <si>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</si>
  <si>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</si>
  <si>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</si>
  <si>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</si>
  <si>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</si>
  <si>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</si>
  <si>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</si>
  <si>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</si>
  <si>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</si>
  <si>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</si>
  <si>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</si>
  <si>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</si>
  <si>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</si>
  <si>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</si>
  <si>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</si>
  <si>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</si>
  <si>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</si>
  <si>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</si>
  <si>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</si>
  <si>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</si>
  <si>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</si>
  <si>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</si>
  <si>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</si>
  <si>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</si>
  <si>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</si>
  <si>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</si>
  <si>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</si>
  <si>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</si>
  <si>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</si>
  <si>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</si>
  <si>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</si>
  <si>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</si>
  <si>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</si>
  <si>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</si>
  <si>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</si>
  <si>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</si>
  <si>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</si>
  <si>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</si>
  <si>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</si>
  <si>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</si>
  <si>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</si>
  <si>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</si>
  <si>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</si>
  <si>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</si>
  <si>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</si>
  <si>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</si>
  <si>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</si>
  <si>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</si>
  <si>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</si>
  <si>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</si>
  <si>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</si>
  <si>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</si>
  <si>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</si>
  <si>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</si>
  <si>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</si>
  <si>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</si>
  <si>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</si>
  <si>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</si>
  <si>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</si>
  <si>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</si>
  <si>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</si>
  <si>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</si>
  <si>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</si>
  <si>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</si>
  <si>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</si>
  <si>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</si>
  <si>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</si>
  <si>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</si>
  <si>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</si>
  <si>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</si>
  <si>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</si>
  <si>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</si>
  <si>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</si>
  <si>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</si>
  <si>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</si>
  <si>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</si>
  <si>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</si>
  <si>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</si>
  <si>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</si>
  <si>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</si>
  <si>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</si>
  <si>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</si>
  <si>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</si>
  <si>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</si>
  <si>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</si>
  <si>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</si>
  <si>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</si>
  <si>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</si>
  <si>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</si>
  <si>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</si>
  <si>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</si>
  <si>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</si>
  <si>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</si>
  <si>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</si>
  <si>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</si>
  <si>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</si>
  <si>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</si>
  <si>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</si>
  <si>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</si>
  <si>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</si>
  <si>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</si>
  <si>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</si>
  <si>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</si>
  <si>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</si>
  <si>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</si>
  <si>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</si>
  <si>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</si>
  <si>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</si>
  <si>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</si>
  <si>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</si>
  <si>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</si>
  <si>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</si>
  <si>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</si>
  <si>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</si>
  <si>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</si>
  <si>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</si>
  <si>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</si>
  <si>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</si>
  <si>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</si>
  <si>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</si>
  <si>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</si>
  <si>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</si>
  <si>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</si>
  <si>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</si>
  <si>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</si>
  <si>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</si>
  <si>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</si>
  <si>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</si>
  <si>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</si>
  <si>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</si>
  <si>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</si>
  <si>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</si>
  <si>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</si>
  <si>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</si>
  <si>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</si>
  <si>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</si>
  <si>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</si>
  <si>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</si>
  <si>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</si>
  <si>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</si>
  <si>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</si>
  <si>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</si>
  <si>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</si>
  <si>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</si>
  <si>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</si>
  <si>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</si>
  <si>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</si>
  <si>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</si>
  <si>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</si>
  <si>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</si>
  <si>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</si>
  <si>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</si>
  <si>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</si>
  <si>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</si>
  <si>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</si>
  <si>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</si>
  <si>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</si>
  <si>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</si>
  <si>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</si>
  <si>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</si>
  <si>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</si>
  <si>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</si>
  <si>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</si>
  <si>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</si>
  <si>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</si>
  <si>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</si>
  <si>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</si>
  <si>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</si>
  <si>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</si>
  <si>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</si>
  <si>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</si>
  <si>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</si>
  <si>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</si>
  <si>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</si>
  <si>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</si>
  <si>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</si>
  <si>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</si>
  <si>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</si>
  <si>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</si>
  <si>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</si>
  <si>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</si>
  <si>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</si>
  <si>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</si>
  <si>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</si>
  <si>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</si>
  <si>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</si>
  <si>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</si>
  <si>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</si>
  <si>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</si>
  <si>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</si>
  <si>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</si>
  <si>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</si>
  <si>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</si>
  <si>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</si>
  <si>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</si>
  <si>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</si>
  <si>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</si>
  <si>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</si>
  <si>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</si>
  <si>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</si>
  <si>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</si>
  <si>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</si>
  <si>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</si>
  <si>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</si>
  <si>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</si>
  <si>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</si>
  <si>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</si>
  <si>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</si>
  <si>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</si>
  <si>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</si>
  <si>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</si>
  <si>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</si>
  <si>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</si>
  <si>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</si>
  <si>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</si>
  <si>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</si>
  <si>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</si>
  <si>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</si>
  <si>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</si>
  <si>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</si>
  <si>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</si>
  <si>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</si>
  <si>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</si>
  <si>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</si>
  <si>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</si>
  <si>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</si>
  <si>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</si>
  <si>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</si>
  <si>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</si>
  <si>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</si>
  <si>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</si>
  <si>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</si>
  <si>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</si>
  <si>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</si>
  <si>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</si>
  <si>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</si>
  <si>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</si>
  <si>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</si>
  <si>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</si>
  <si>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</si>
  <si>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</si>
  <si>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</si>
  <si>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</si>
  <si>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</si>
  <si>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</si>
  <si>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</si>
  <si>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</si>
  <si>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</si>
  <si>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</si>
  <si>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</si>
  <si>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</si>
  <si>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</si>
  <si>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</si>
  <si>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</si>
  <si>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</si>
  <si>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</si>
  <si>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</si>
  <si>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</si>
  <si>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</si>
  <si>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</si>
  <si>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</si>
  <si>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</si>
  <si>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</si>
  <si>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</si>
  <si>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</si>
  <si>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</si>
  <si>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</si>
  <si>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</si>
  <si>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</si>
  <si>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</si>
  <si>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</si>
  <si>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</si>
  <si>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</si>
  <si>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</si>
  <si>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</si>
  <si>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</si>
  <si>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</si>
  <si>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</si>
  <si>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</si>
  <si>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</si>
  <si>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</si>
  <si>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</si>
  <si>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</si>
  <si>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</si>
  <si>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</si>
  <si>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</si>
  <si>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</si>
  <si>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</si>
  <si>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</si>
  <si>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</si>
  <si>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</si>
  <si>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</si>
  <si>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</si>
  <si>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</si>
  <si>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</si>
  <si>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</si>
  <si>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</si>
  <si>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</si>
  <si>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</si>
  <si>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</si>
  <si>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</si>
  <si>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</si>
  <si>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</si>
  <si>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</si>
  <si>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</si>
  <si>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</si>
  <si>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</si>
  <si>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</si>
  <si>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</si>
  <si>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</si>
  <si>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</si>
  <si>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</si>
  <si>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</si>
  <si>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</si>
  <si>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</si>
  <si>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</si>
  <si>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</si>
  <si>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</si>
  <si>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</si>
  <si>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</si>
  <si>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</si>
  <si>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</si>
  <si>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</si>
  <si>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</si>
  <si>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</si>
  <si>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</si>
  <si>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</si>
  <si>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</si>
  <si>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</si>
  <si>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</si>
  <si>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</si>
  <si>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</si>
  <si>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</si>
  <si>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</si>
  <si>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</si>
  <si>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</si>
  <si>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</si>
  <si>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</si>
  <si>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</si>
  <si>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</si>
  <si>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</si>
  <si>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</si>
  <si>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</si>
  <si>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</si>
  <si>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</si>
  <si>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</si>
  <si>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</si>
  <si>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</si>
  <si>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</si>
  <si>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</si>
  <si>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</si>
  <si>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</si>
  <si>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</si>
  <si>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</si>
  <si>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</si>
  <si>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</si>
  <si>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</si>
  <si>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</si>
  <si>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</si>
  <si>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</si>
  <si>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</si>
  <si>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</si>
  <si>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</si>
  <si>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</si>
  <si>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</si>
  <si>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</si>
  <si>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</si>
  <si>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</si>
  <si>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</si>
  <si>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</si>
  <si>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</si>
  <si>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</si>
  <si>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</si>
  <si>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</si>
  <si>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</si>
  <si>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</si>
  <si>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</si>
  <si>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</si>
  <si>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</si>
  <si>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</si>
  <si>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</si>
  <si>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</si>
  <si>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</si>
  <si>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</si>
  <si>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</si>
  <si>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</si>
  <si>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</si>
  <si>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</si>
  <si>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</si>
  <si>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</si>
  <si>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</si>
  <si>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</si>
  <si>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</si>
  <si>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</si>
  <si>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</si>
  <si>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</si>
  <si>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</si>
  <si>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</si>
  <si>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</si>
  <si>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</si>
  <si>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</si>
  <si>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</si>
  <si>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</si>
  <si>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</si>
  <si>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</si>
  <si>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</si>
  <si>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</si>
  <si>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</si>
  <si>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</si>
  <si>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</si>
  <si>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</si>
  <si>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</si>
  <si>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</si>
  <si>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</si>
  <si>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</si>
  <si>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</si>
  <si>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</si>
  <si>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</si>
  <si>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</si>
  <si>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</si>
  <si>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</si>
  <si>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</si>
  <si>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</si>
  <si>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</si>
  <si>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</si>
  <si>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</si>
  <si>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</si>
  <si>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</si>
  <si>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</si>
  <si>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</si>
  <si>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</si>
  <si>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</si>
  <si>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</si>
  <si>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</si>
  <si>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</si>
  <si>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</si>
  <si>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</si>
  <si>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</si>
  <si>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</si>
  <si>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</si>
  <si>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</si>
  <si>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</si>
  <si>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</si>
  <si>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</si>
  <si>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</si>
  <si>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</si>
  <si>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</si>
  <si>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</si>
  <si>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</si>
  <si>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</si>
  <si>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</si>
  <si>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</si>
  <si>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</si>
  <si>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</si>
  <si>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</si>
  <si>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</si>
  <si>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</si>
  <si>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</si>
  <si>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</si>
  <si>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</si>
  <si>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</si>
  <si>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</si>
  <si>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</si>
  <si>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</si>
  <si>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</si>
  <si>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</si>
  <si>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</si>
  <si>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</si>
  <si>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</si>
  <si>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</si>
  <si>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</si>
  <si>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</si>
  <si>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</si>
  <si>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</si>
  <si>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</si>
  <si>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</si>
  <si>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</si>
  <si>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</si>
  <si>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</si>
  <si>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</si>
  <si>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</si>
  <si>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</si>
  <si>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</si>
  <si>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</si>
  <si>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</si>
  <si>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</si>
  <si>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</si>
  <si>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</si>
  <si>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</si>
  <si>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</si>
  <si>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</si>
  <si>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</si>
  <si>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</si>
  <si>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</si>
  <si>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</si>
  <si>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</si>
  <si>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</si>
  <si>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</si>
  <si>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</si>
  <si>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</si>
  <si>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</si>
  <si>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</si>
  <si>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</si>
  <si>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</si>
  <si>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</si>
  <si>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</si>
  <si>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</si>
  <si>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</si>
  <si>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</si>
  <si>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</si>
  <si>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</si>
  <si>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</si>
  <si>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 xml:space="preserve">                                        (2024 m. lapkričio 28 d. sprendimo Nr. T2-</t>
  </si>
  <si>
    <t>(2024 m. lapkričio 28 d. sprendimo Nr. T2-    redakcija)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</si>
  <si>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</si>
  <si>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</si>
  <si>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</si>
  <si>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</si>
  <si>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(2024 m. lapkričio 28 d. sprendimo Nr. T2-320 redakcija)</t>
  </si>
  <si>
    <t xml:space="preserve">      4 priedas</t>
  </si>
  <si>
    <t xml:space="preserve">                           2024 m. sausio 31 d. sprendimo Nr. T2-1</t>
  </si>
  <si>
    <t xml:space="preserve">                     Jurbarko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</si>
</sst>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2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4" workbookViewId="0">
      <selection activeCell="E7" sqref="E1:F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580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579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2339083</v>
      </c>
    </row>
    <row r="21" spans="1:3" ht="17.25" customHeight="1" x14ac:dyDescent="0.25">
      <c r="A21" s="21" t="s">
        <v>42</v>
      </c>
      <c r="B21" s="22" t="s">
        <v>225</v>
      </c>
      <c r="C21" s="11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11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</f>
        <v>804116</v>
      </c>
    </row>
    <row r="30" spans="1:3" ht="17.25" customHeight="1" x14ac:dyDescent="0.25">
      <c r="A30" s="21" t="s">
        <v>577</v>
      </c>
      <c r="B30" s="84" t="s">
        <v>578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21240056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</f>
        <v>4318004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11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575</v>
      </c>
      <c r="B50" s="22" t="s">
        <v>576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55105197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workbookViewId="0">
      <selection activeCell="L8" sqref="L8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581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55105197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</f>
        <v>7346876</v>
      </c>
    </row>
    <row r="13" spans="1:3" ht="16.5" customHeight="1" x14ac:dyDescent="0.25">
      <c r="A13" s="21" t="s">
        <v>212</v>
      </c>
      <c r="B13" s="69" t="s">
        <v>247</v>
      </c>
      <c r="C13" s="11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11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11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113">
        <f>2194414+10825+4775+163000+7900-4188-28000+13427+13052-20000+110000</f>
        <v>2465205</v>
      </c>
    </row>
    <row r="17" spans="1:3" ht="16.5" customHeight="1" x14ac:dyDescent="0.25">
      <c r="A17" s="21" t="s">
        <v>218</v>
      </c>
      <c r="B17" s="69" t="s">
        <v>251</v>
      </c>
      <c r="C17" s="113">
        <f>4084532+13000+1000-2830+2000+3000+8000+1725+15600+3000+8000+8000+12000+2300+3145-1000</f>
        <v>4161472</v>
      </c>
    </row>
    <row r="18" spans="1:3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</f>
        <v>21934486</v>
      </c>
    </row>
    <row r="19" spans="1:3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</f>
        <v>10608521</v>
      </c>
    </row>
    <row r="20" spans="1:3" s="4" customFormat="1" ht="16.5" customHeight="1" x14ac:dyDescent="0.25">
      <c r="A20" s="18" t="s">
        <v>48</v>
      </c>
      <c r="B20" s="94" t="s">
        <v>490</v>
      </c>
      <c r="C20" s="20">
        <f>SUM(C21:C28)</f>
        <v>55105197</v>
      </c>
    </row>
    <row r="21" spans="1:3" ht="16.5" customHeight="1" x14ac:dyDescent="0.25">
      <c r="A21" s="21" t="s">
        <v>42</v>
      </c>
      <c r="B21" s="22" t="s">
        <v>491</v>
      </c>
      <c r="C21" s="113">
        <f>29236038+50000+650000-31000+211000+12000+33227-27+110000</f>
        <v>30271238</v>
      </c>
    </row>
    <row r="22" spans="1:3" ht="31.2" x14ac:dyDescent="0.25">
      <c r="A22" s="21" t="s">
        <v>43</v>
      </c>
      <c r="B22" s="22" t="s">
        <v>492</v>
      </c>
      <c r="C22" s="113">
        <f>4213604-9600+143000+1700-39000-19200+2000+25500</f>
        <v>4318004</v>
      </c>
    </row>
    <row r="23" spans="1:3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494</v>
      </c>
      <c r="C24" s="113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495</v>
      </c>
      <c r="C25" s="113">
        <f>808457+53170+719+545+4444+6750+8640+10825+4775+27583+6749-40001+2042+12690+163000+96950+13400+6300-28000+11000+80661+3132+12253+2664+13100-31283-5000</f>
        <v>1245565</v>
      </c>
    </row>
    <row r="26" spans="1:3" ht="32.25" customHeight="1" x14ac:dyDescent="0.25">
      <c r="A26" s="21" t="s">
        <v>47</v>
      </c>
      <c r="B26" s="22" t="s">
        <v>496</v>
      </c>
      <c r="C26" s="113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3" ht="15.6" x14ac:dyDescent="0.25">
      <c r="A28" s="21" t="s">
        <v>63</v>
      </c>
      <c r="B28" s="22" t="s">
        <v>498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7"/>
  <sheetViews>
    <sheetView workbookViewId="0">
      <pane ySplit="10" topLeftCell="A49" activePane="bottomLeft" state="frozen"/>
      <selection pane="bottomLeft" activeCell="U246" sqref="U24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582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24" t="s">
        <v>20</v>
      </c>
      <c r="D9" s="124"/>
      <c r="E9" s="124"/>
      <c r="F9" s="124" t="s">
        <v>262</v>
      </c>
      <c r="G9" s="124"/>
      <c r="H9" s="124"/>
      <c r="I9" s="124" t="s">
        <v>306</v>
      </c>
      <c r="J9" s="124"/>
      <c r="K9" s="124"/>
      <c r="L9" s="124" t="s">
        <v>263</v>
      </c>
      <c r="M9" s="124"/>
      <c r="N9" s="124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5" t="s">
        <v>199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550907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6233212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550907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5598512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8">
        <f>520454-2000-600-4600+3000-100+2000</f>
        <v>518154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518154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118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18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18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114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5" t="s">
        <v>200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7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114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5" t="s">
        <v>201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114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2" t="s">
        <v>264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4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572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114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586</v>
      </c>
      <c r="B86" s="117" t="s">
        <v>584</v>
      </c>
      <c r="C86" s="29"/>
      <c r="D86" s="29"/>
      <c r="E86" s="29"/>
      <c r="F86" s="114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8" t="s">
        <v>571</v>
      </c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15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20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115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115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583</v>
      </c>
      <c r="B107" s="116" t="s">
        <v>585</v>
      </c>
      <c r="C107" s="37"/>
      <c r="D107" s="37"/>
      <c r="E107" s="37"/>
      <c r="F107" s="115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8" t="s">
        <v>266</v>
      </c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18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118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18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18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115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9" t="s">
        <v>203</v>
      </c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1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9346180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21664486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9">
        <f>470000+1368+58438+1000</f>
        <v>530806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19">
        <f>4030+150+22490-12140</f>
        <v>14530</v>
      </c>
      <c r="M147" s="38"/>
      <c r="N147" s="38"/>
      <c r="O147" s="27">
        <f t="shared" ref="O147:O201" si="29">C147+F147+I147+L147</f>
        <v>2085979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560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19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19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559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561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562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563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19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564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565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19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566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567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19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568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19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19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15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462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463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464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465</v>
      </c>
      <c r="B200" s="33" t="s">
        <v>466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467</v>
      </c>
      <c r="B201" s="33" t="s">
        <v>468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469</v>
      </c>
      <c r="B202" s="33" t="s">
        <v>470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28" t="s">
        <v>202</v>
      </c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7148105</v>
      </c>
      <c r="D204" s="38">
        <f t="shared" si="43"/>
        <v>2119560</v>
      </c>
      <c r="E204" s="38">
        <f t="shared" si="43"/>
        <v>0</v>
      </c>
      <c r="F204" s="38">
        <f>F205+F249+F248</f>
        <v>3017092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10508521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6569118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2981103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9550221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15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15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15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569</v>
      </c>
      <c r="C217" s="29">
        <v>170000</v>
      </c>
      <c r="D217" s="29"/>
      <c r="E217" s="29"/>
      <c r="F217" s="114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471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114">
        <f>99686-39216-20000-4902</f>
        <v>35568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35568</v>
      </c>
      <c r="P219" s="57"/>
      <c r="Q219" s="57"/>
    </row>
    <row r="220" spans="1:17" s="10" customFormat="1" ht="15.75" customHeight="1" x14ac:dyDescent="0.3">
      <c r="A220" s="49" t="s">
        <v>472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473</v>
      </c>
      <c r="B221" s="33" t="s">
        <v>474</v>
      </c>
      <c r="C221" s="115">
        <f>23000+8582-8300-4500-3145</f>
        <v>15637</v>
      </c>
      <c r="D221" s="37"/>
      <c r="E221" s="37"/>
      <c r="F221" s="115">
        <f>51125-3751-30080</f>
        <v>17294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32931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475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476</v>
      </c>
      <c r="C224" s="115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477</v>
      </c>
      <c r="C225" s="114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516</v>
      </c>
      <c r="C226" s="29">
        <f>25000+10000+3800+2900</f>
        <v>41700</v>
      </c>
      <c r="D226" s="31"/>
      <c r="E226" s="29"/>
      <c r="F226" s="114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437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570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557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478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479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480</v>
      </c>
      <c r="B240" s="60" t="s">
        <v>481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482</v>
      </c>
      <c r="B241" s="60" t="s">
        <v>483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484</v>
      </c>
      <c r="B242" s="33" t="s">
        <v>485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486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553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556</v>
      </c>
      <c r="B245" s="33" t="s">
        <v>554</v>
      </c>
      <c r="C245" s="37"/>
      <c r="D245" s="37"/>
      <c r="E245" s="37"/>
      <c r="F245" s="115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558</v>
      </c>
      <c r="B246" s="33" t="s">
        <v>555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573</v>
      </c>
      <c r="B247" s="33" t="s">
        <v>574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18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8437692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2773903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53091533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487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</sheetData>
  <mergeCells count="13">
    <mergeCell ref="B47:O47"/>
    <mergeCell ref="B88:O88"/>
    <mergeCell ref="B114:O114"/>
    <mergeCell ref="B145:O145"/>
    <mergeCell ref="B203:O203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abSelected="1" workbookViewId="0">
      <selection activeCell="B17" sqref="A11:C37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1" t="s">
        <v>590</v>
      </c>
      <c r="C1" s="121"/>
    </row>
    <row r="2" spans="1:4" s="8" customFormat="1" ht="15.6" x14ac:dyDescent="0.3">
      <c r="A2" s="7"/>
      <c r="B2" s="121" t="s">
        <v>589</v>
      </c>
      <c r="C2" s="121"/>
    </row>
    <row r="3" spans="1:4" s="8" customFormat="1" ht="15.6" x14ac:dyDescent="0.3">
      <c r="A3" s="7"/>
      <c r="B3" s="121" t="s">
        <v>587</v>
      </c>
      <c r="C3" s="121"/>
    </row>
    <row r="4" spans="1:4" s="8" customFormat="1" ht="15.6" x14ac:dyDescent="0.3">
      <c r="A4" s="7"/>
      <c r="B4" s="16"/>
      <c r="C4" s="16"/>
    </row>
    <row r="5" spans="1:4" s="8" customFormat="1" ht="15.6" x14ac:dyDescent="0.3">
      <c r="A5" s="7"/>
      <c r="B5" s="16" t="s">
        <v>588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01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00">
        <v>499300</v>
      </c>
    </row>
    <row r="27" spans="1:3" ht="15.6" x14ac:dyDescent="0.25">
      <c r="A27" s="98" t="s">
        <v>90</v>
      </c>
      <c r="B27" s="99" t="s">
        <v>541</v>
      </c>
      <c r="C27" s="100">
        <f>1389800+103500+143000-39000</f>
        <v>1597300</v>
      </c>
    </row>
    <row r="28" spans="1:3" ht="15.6" x14ac:dyDescent="0.25">
      <c r="A28" s="98" t="s">
        <v>91</v>
      </c>
      <c r="B28" s="99" t="s">
        <v>542</v>
      </c>
      <c r="C28" s="100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00">
        <v>8176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4318004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8">
    <mergeCell ref="B1:C1"/>
    <mergeCell ref="B2:C2"/>
    <mergeCell ref="A7:C7"/>
    <mergeCell ref="A8:C8"/>
    <mergeCell ref="A11:A12"/>
    <mergeCell ref="B11:B12"/>
    <mergeCell ref="C11:C12"/>
    <mergeCell ref="B3:C3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2024-11-28T13:10:50Z</cp:lastPrinted>
  <dcterms:created xsi:type="dcterms:W3CDTF">2001-01-28T19:21:19Z</dcterms:created>
  <dcterms:modified xsi:type="dcterms:W3CDTF">2024-11-28T13:10:58Z</dcterms:modified>
</cp:coreProperties>
</file>