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5-10-30/"/>
    </mc:Choice>
  </mc:AlternateContent>
  <xr:revisionPtr revIDLastSave="0" documentId="8_{2E30274A-3B83-42BF-AD5C-09CAD29E5855}" xr6:coauthVersionLast="47" xr6:coauthVersionMax="47" xr10:uidLastSave="{00000000-0000-0000-0000-000000000000}"/>
  <bookViews>
    <workbookView xWindow="-108" yWindow="-108" windowWidth="23256" windowHeight="13896" xr2:uid="{CE14BE75-0384-492C-8C37-AD0B68417E00}"/>
  </bookViews>
  <sheets>
    <sheet name="2025-10-30 2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F32" i="2"/>
  <c r="F35" i="2"/>
  <c r="D30" i="2"/>
  <c r="D28" i="2"/>
  <c r="D32" i="2"/>
  <c r="D41" i="2"/>
  <c r="E30" i="2"/>
  <c r="E40" i="2"/>
  <c r="E27" i="2"/>
  <c r="D27" i="2"/>
  <c r="D35" i="2"/>
  <c r="D38" i="2"/>
  <c r="C50" i="2" l="1"/>
  <c r="C49" i="2"/>
  <c r="C48" i="2"/>
  <c r="F51" i="2"/>
  <c r="C46" i="2"/>
  <c r="C45" i="2"/>
  <c r="C44" i="2"/>
  <c r="C43" i="2"/>
  <c r="E42" i="2"/>
  <c r="D42" i="2"/>
  <c r="D51" i="2" s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E14" i="2"/>
  <c r="C14" i="2" s="1"/>
  <c r="F13" i="2"/>
  <c r="D13" i="2"/>
  <c r="E51" i="2" l="1"/>
  <c r="E13" i="2"/>
  <c r="C13" i="2" s="1"/>
  <c r="C42" i="2"/>
  <c r="C47" i="2"/>
  <c r="C51" i="2" l="1"/>
</calcChain>
</file>

<file path=xl/sharedStrings.xml><?xml version="1.0" encoding="utf-8"?>
<sst xmlns="http://schemas.openxmlformats.org/spreadsheetml/2006/main" count="68" uniqueCount="68">
  <si>
    <t>PATVIRTINTA</t>
  </si>
  <si>
    <t>Jurbarko rajono savivaldybės tarybos</t>
  </si>
  <si>
    <t>2 priedas</t>
  </si>
  <si>
    <t>JURBARKO RAJONO SAVIVALDYBĖS 2025 M. BIUDŽETO PAJAMOS UŽ PREKES IR PASLAUGAS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</si>
  <si>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</si>
  <si>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</si>
  <si>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</si>
  <si>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</si>
  <si>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</si>
  <si>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</si>
  <si>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</si>
  <si>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</si>
  <si>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</si>
  <si>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</si>
  <si>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</si>
  <si>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</si>
  <si>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</si>
  <si>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</si>
  <si>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Jurbarko r. savivaldybės administracijos Girdžių seniūnija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</si>
  <si>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</si>
  <si>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</si>
  <si>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</si>
  <si>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</si>
  <si>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</si>
  <si>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</si>
  <si>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</si>
  <si>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</si>
  <si>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</si>
  <si>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</si>
  <si>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</si>
  <si>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</si>
  <si>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</si>
  <si>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 xml:space="preserve">Jurbarko r. savivaldybės administracijos Smalininkų seniūnija </t>
  </si>
  <si>
    <t>1.11</t>
  </si>
  <si>
    <t xml:space="preserve">Jurbarko r. savivaldybės administracijos Šimkaičių seniūnija </t>
  </si>
  <si>
    <t>1.12</t>
  </si>
  <si>
    <t xml:space="preserve">Jurbarko r. savivaldybės administracijos Veliuonos seniūnija </t>
  </si>
  <si>
    <t>1.13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</si>
  <si>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</si>
  <si>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</si>
  <si>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</si>
  <si>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</si>
  <si>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</si>
  <si>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</si>
  <si>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</si>
  <si>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</si>
  <si>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</si>
  <si>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</si>
  <si>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</si>
  <si>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</si>
  <si>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</si>
  <si>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</si>
  <si>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</si>
  <si>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</si>
  <si>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</si>
  <si>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</si>
  <si>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</si>
  <si>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</si>
  <si>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</si>
  <si>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</si>
  <si>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</si>
  <si>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</si>
  <si>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</si>
  <si>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</si>
  <si>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</si>
  <si>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2025 m. vasario 18 d. sprendimu Nr. T2-30</t>
  </si>
  <si>
    <t xml:space="preserve"> redakcija)</t>
  </si>
  <si>
    <t>(2025 m. spalio 30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</si>
</sst>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DCC-35E2-45EC-88E3-C614E04154F2}">
  <sheetPr>
    <pageSetUpPr fitToPage="1"/>
  </sheetPr>
  <dimension ref="A1:F53"/>
  <sheetViews>
    <sheetView tabSelected="1" workbookViewId="0">
      <pane ySplit="12" topLeftCell="A13" activePane="bottomLeft" state="frozen"/>
      <selection pane="bottomLeft" activeCell="A10" sqref="A10:A11"/>
    </sheetView>
  </sheetViews>
  <sheetFormatPr defaultColWidth="9.109375" defaultRowHeight="13.8" x14ac:dyDescent="0.25"/>
  <cols>
    <col min="1" max="1" width="5.5546875" style="1" customWidth="1"/>
    <col min="2" max="2" width="57.44140625" style="1" customWidth="1"/>
    <col min="3" max="3" width="13.44140625" style="1" customWidth="1"/>
    <col min="4" max="6" width="16.109375" style="1" customWidth="1"/>
    <col min="7" max="16384" width="9.109375" style="1"/>
  </cols>
  <sheetData>
    <row r="1" spans="1:6" x14ac:dyDescent="0.25">
      <c r="D1" s="1" t="s">
        <v>0</v>
      </c>
    </row>
    <row r="2" spans="1:6" x14ac:dyDescent="0.25">
      <c r="D2" s="14" t="s">
        <v>1</v>
      </c>
    </row>
    <row r="3" spans="1:6" x14ac:dyDescent="0.25">
      <c r="D3" s="14" t="s">
        <v>65</v>
      </c>
    </row>
    <row r="4" spans="1:6" x14ac:dyDescent="0.25">
      <c r="D4" s="14" t="s">
        <v>67</v>
      </c>
    </row>
    <row r="5" spans="1:6" x14ac:dyDescent="0.25">
      <c r="D5" s="14" t="s">
        <v>66</v>
      </c>
    </row>
    <row r="6" spans="1:6" x14ac:dyDescent="0.25">
      <c r="D6" s="1" t="s">
        <v>2</v>
      </c>
    </row>
    <row r="8" spans="1:6" ht="15.6" x14ac:dyDescent="0.3">
      <c r="A8" s="16" t="s">
        <v>3</v>
      </c>
      <c r="B8" s="16"/>
      <c r="C8" s="16"/>
      <c r="D8" s="16"/>
      <c r="E8" s="16"/>
      <c r="F8" s="16"/>
    </row>
    <row r="9" spans="1:6" ht="15.6" x14ac:dyDescent="0.3">
      <c r="A9" s="2"/>
      <c r="B9" s="2"/>
      <c r="C9" s="2"/>
      <c r="F9" s="13" t="s">
        <v>4</v>
      </c>
    </row>
    <row r="10" spans="1:6" x14ac:dyDescent="0.25">
      <c r="A10" s="17" t="s">
        <v>5</v>
      </c>
      <c r="B10" s="18" t="s">
        <v>6</v>
      </c>
      <c r="C10" s="17" t="s">
        <v>7</v>
      </c>
      <c r="D10" s="19" t="s">
        <v>8</v>
      </c>
      <c r="E10" s="20"/>
      <c r="F10" s="21"/>
    </row>
    <row r="11" spans="1:6" ht="91.5" customHeight="1" x14ac:dyDescent="0.25">
      <c r="A11" s="17"/>
      <c r="B11" s="18"/>
      <c r="C11" s="17"/>
      <c r="D11" s="3" t="s">
        <v>9</v>
      </c>
      <c r="E11" s="3" t="s">
        <v>10</v>
      </c>
      <c r="F11" s="3" t="s">
        <v>11</v>
      </c>
    </row>
    <row r="12" spans="1:6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</row>
    <row r="13" spans="1:6" x14ac:dyDescent="0.25">
      <c r="A13" s="6">
        <v>1</v>
      </c>
      <c r="B13" s="7" t="s">
        <v>12</v>
      </c>
      <c r="C13" s="8">
        <f>SUM(D13:F13)</f>
        <v>170470</v>
      </c>
      <c r="D13" s="8">
        <f>SUM(D14:D26)</f>
        <v>89700</v>
      </c>
      <c r="E13" s="8">
        <f t="shared" ref="E13:F13" si="0">SUM(E14:E26)</f>
        <v>80770</v>
      </c>
      <c r="F13" s="8">
        <f t="shared" si="0"/>
        <v>0</v>
      </c>
    </row>
    <row r="14" spans="1:6" x14ac:dyDescent="0.25">
      <c r="A14" s="6" t="s">
        <v>13</v>
      </c>
      <c r="B14" s="7" t="s">
        <v>14</v>
      </c>
      <c r="C14" s="8">
        <f t="shared" ref="C14:C50" si="1">SUM(D14:F14)</f>
        <v>42000</v>
      </c>
      <c r="D14" s="8">
        <v>10000</v>
      </c>
      <c r="E14" s="8">
        <f>7000+25000</f>
        <v>32000</v>
      </c>
      <c r="F14" s="8"/>
    </row>
    <row r="15" spans="1:6" x14ac:dyDescent="0.25">
      <c r="A15" s="6" t="s">
        <v>15</v>
      </c>
      <c r="B15" s="7" t="s">
        <v>16</v>
      </c>
      <c r="C15" s="8">
        <f t="shared" si="1"/>
        <v>4400</v>
      </c>
      <c r="D15" s="8"/>
      <c r="E15" s="8">
        <v>4400</v>
      </c>
      <c r="F15" s="8"/>
    </row>
    <row r="16" spans="1:6" x14ac:dyDescent="0.25">
      <c r="A16" s="6" t="s">
        <v>17</v>
      </c>
      <c r="B16" s="7" t="s">
        <v>18</v>
      </c>
      <c r="C16" s="8">
        <f t="shared" si="1"/>
        <v>1520</v>
      </c>
      <c r="D16" s="8"/>
      <c r="E16" s="8">
        <v>1520</v>
      </c>
      <c r="F16" s="8"/>
    </row>
    <row r="17" spans="1:6" x14ac:dyDescent="0.25">
      <c r="A17" s="6" t="s">
        <v>19</v>
      </c>
      <c r="B17" s="7" t="s">
        <v>20</v>
      </c>
      <c r="C17" s="8">
        <f t="shared" si="1"/>
        <v>1280</v>
      </c>
      <c r="D17" s="8"/>
      <c r="E17" s="8">
        <v>1280</v>
      </c>
      <c r="F17" s="8"/>
    </row>
    <row r="18" spans="1:6" x14ac:dyDescent="0.25">
      <c r="A18" s="6" t="s">
        <v>21</v>
      </c>
      <c r="B18" s="7" t="s">
        <v>22</v>
      </c>
      <c r="C18" s="8">
        <f t="shared" si="1"/>
        <v>1560</v>
      </c>
      <c r="D18" s="8"/>
      <c r="E18" s="8">
        <v>1560</v>
      </c>
      <c r="F18" s="8"/>
    </row>
    <row r="19" spans="1:6" x14ac:dyDescent="0.25">
      <c r="A19" s="6" t="s">
        <v>23</v>
      </c>
      <c r="B19" s="7" t="s">
        <v>24</v>
      </c>
      <c r="C19" s="8">
        <f t="shared" si="1"/>
        <v>1130</v>
      </c>
      <c r="D19" s="8"/>
      <c r="E19" s="8">
        <v>1130</v>
      </c>
      <c r="F19" s="8"/>
    </row>
    <row r="20" spans="1:6" x14ac:dyDescent="0.25">
      <c r="A20" s="6" t="s">
        <v>25</v>
      </c>
      <c r="B20" s="7" t="s">
        <v>26</v>
      </c>
      <c r="C20" s="8">
        <f t="shared" si="1"/>
        <v>86520</v>
      </c>
      <c r="D20" s="8">
        <v>76000</v>
      </c>
      <c r="E20" s="8">
        <v>10520</v>
      </c>
      <c r="F20" s="8"/>
    </row>
    <row r="21" spans="1:6" x14ac:dyDescent="0.25">
      <c r="A21" s="6" t="s">
        <v>27</v>
      </c>
      <c r="B21" s="7" t="s">
        <v>28</v>
      </c>
      <c r="C21" s="8">
        <f t="shared" si="1"/>
        <v>6010</v>
      </c>
      <c r="D21" s="8">
        <v>500</v>
      </c>
      <c r="E21" s="8">
        <v>5510</v>
      </c>
      <c r="F21" s="8"/>
    </row>
    <row r="22" spans="1:6" x14ac:dyDescent="0.25">
      <c r="A22" s="6" t="s">
        <v>29</v>
      </c>
      <c r="B22" s="7" t="s">
        <v>30</v>
      </c>
      <c r="C22" s="8">
        <f t="shared" si="1"/>
        <v>3510</v>
      </c>
      <c r="D22" s="8"/>
      <c r="E22" s="8">
        <v>3510</v>
      </c>
      <c r="F22" s="8"/>
    </row>
    <row r="23" spans="1:6" x14ac:dyDescent="0.25">
      <c r="A23" s="6" t="s">
        <v>31</v>
      </c>
      <c r="B23" s="7" t="s">
        <v>32</v>
      </c>
      <c r="C23" s="8">
        <f t="shared" si="1"/>
        <v>0</v>
      </c>
      <c r="D23" s="8"/>
      <c r="E23" s="8"/>
      <c r="F23" s="8"/>
    </row>
    <row r="24" spans="1:6" x14ac:dyDescent="0.25">
      <c r="A24" s="6" t="s">
        <v>33</v>
      </c>
      <c r="B24" s="7" t="s">
        <v>34</v>
      </c>
      <c r="C24" s="8">
        <f t="shared" si="1"/>
        <v>7590</v>
      </c>
      <c r="D24" s="8"/>
      <c r="E24" s="8">
        <v>7590</v>
      </c>
      <c r="F24" s="8"/>
    </row>
    <row r="25" spans="1:6" x14ac:dyDescent="0.25">
      <c r="A25" s="6" t="s">
        <v>35</v>
      </c>
      <c r="B25" s="7" t="s">
        <v>36</v>
      </c>
      <c r="C25" s="8">
        <f t="shared" si="1"/>
        <v>13930</v>
      </c>
      <c r="D25" s="8">
        <v>3200</v>
      </c>
      <c r="E25" s="8">
        <v>10730</v>
      </c>
      <c r="F25" s="8"/>
    </row>
    <row r="26" spans="1:6" x14ac:dyDescent="0.25">
      <c r="A26" s="6" t="s">
        <v>37</v>
      </c>
      <c r="B26" s="7" t="s">
        <v>38</v>
      </c>
      <c r="C26" s="8">
        <f t="shared" si="1"/>
        <v>1020</v>
      </c>
      <c r="D26" s="8"/>
      <c r="E26" s="8">
        <v>1020</v>
      </c>
      <c r="F26" s="8"/>
    </row>
    <row r="27" spans="1:6" x14ac:dyDescent="0.25">
      <c r="A27" s="6">
        <v>2</v>
      </c>
      <c r="B27" s="9" t="s">
        <v>39</v>
      </c>
      <c r="C27" s="8">
        <f t="shared" si="1"/>
        <v>43050</v>
      </c>
      <c r="D27" s="8">
        <f>22530+15750</f>
        <v>38280</v>
      </c>
      <c r="E27" s="8">
        <f>3970+800</f>
        <v>4770</v>
      </c>
      <c r="F27" s="8"/>
    </row>
    <row r="28" spans="1:6" x14ac:dyDescent="0.25">
      <c r="A28" s="6">
        <v>3</v>
      </c>
      <c r="B28" s="7" t="s">
        <v>40</v>
      </c>
      <c r="C28" s="8">
        <f t="shared" si="1"/>
        <v>29440</v>
      </c>
      <c r="D28" s="8">
        <f>3000+1200</f>
        <v>4200</v>
      </c>
      <c r="E28" s="8"/>
      <c r="F28" s="8">
        <v>25240</v>
      </c>
    </row>
    <row r="29" spans="1:6" x14ac:dyDescent="0.25">
      <c r="A29" s="6">
        <v>4</v>
      </c>
      <c r="B29" s="7" t="s">
        <v>41</v>
      </c>
      <c r="C29" s="8">
        <f t="shared" si="1"/>
        <v>59078</v>
      </c>
      <c r="D29" s="8">
        <v>15000</v>
      </c>
      <c r="E29" s="8">
        <v>2128</v>
      </c>
      <c r="F29" s="8">
        <v>41950</v>
      </c>
    </row>
    <row r="30" spans="1:6" x14ac:dyDescent="0.25">
      <c r="A30" s="6">
        <v>5</v>
      </c>
      <c r="B30" s="7" t="s">
        <v>42</v>
      </c>
      <c r="C30" s="8">
        <f t="shared" si="1"/>
        <v>46490</v>
      </c>
      <c r="D30" s="8">
        <f>18620+4850+18700</f>
        <v>42170</v>
      </c>
      <c r="E30" s="8">
        <f>2520+1000+800</f>
        <v>4320</v>
      </c>
      <c r="F30" s="8"/>
    </row>
    <row r="31" spans="1:6" x14ac:dyDescent="0.25">
      <c r="A31" s="6">
        <v>6</v>
      </c>
      <c r="B31" s="7" t="s">
        <v>43</v>
      </c>
      <c r="C31" s="8">
        <f t="shared" si="1"/>
        <v>57580</v>
      </c>
      <c r="D31" s="8">
        <v>27950</v>
      </c>
      <c r="E31" s="8">
        <v>3500</v>
      </c>
      <c r="F31" s="8">
        <v>26130</v>
      </c>
    </row>
    <row r="32" spans="1:6" x14ac:dyDescent="0.25">
      <c r="A32" s="6">
        <v>7</v>
      </c>
      <c r="B32" s="7" t="s">
        <v>44</v>
      </c>
      <c r="C32" s="8">
        <f t="shared" si="1"/>
        <v>32670</v>
      </c>
      <c r="D32" s="8">
        <f>4500+1820</f>
        <v>6320</v>
      </c>
      <c r="E32" s="8"/>
      <c r="F32" s="8">
        <f>31050-4700</f>
        <v>26350</v>
      </c>
    </row>
    <row r="33" spans="1:6" x14ac:dyDescent="0.25">
      <c r="A33" s="6">
        <v>8</v>
      </c>
      <c r="B33" s="7" t="s">
        <v>45</v>
      </c>
      <c r="C33" s="8">
        <f t="shared" si="1"/>
        <v>17270</v>
      </c>
      <c r="D33" s="8">
        <v>3650</v>
      </c>
      <c r="E33" s="8"/>
      <c r="F33" s="8">
        <v>13620</v>
      </c>
    </row>
    <row r="34" spans="1:6" x14ac:dyDescent="0.25">
      <c r="A34" s="6">
        <v>9</v>
      </c>
      <c r="B34" s="7" t="s">
        <v>46</v>
      </c>
      <c r="C34" s="8">
        <f t="shared" si="1"/>
        <v>112510</v>
      </c>
      <c r="D34" s="8">
        <v>720</v>
      </c>
      <c r="E34" s="8"/>
      <c r="F34" s="8">
        <v>111790</v>
      </c>
    </row>
    <row r="35" spans="1:6" x14ac:dyDescent="0.25">
      <c r="A35" s="6">
        <v>10</v>
      </c>
      <c r="B35" s="7" t="s">
        <v>47</v>
      </c>
      <c r="C35" s="8">
        <f t="shared" si="1"/>
        <v>65160</v>
      </c>
      <c r="D35" s="8">
        <f>2770+1000</f>
        <v>3770</v>
      </c>
      <c r="E35" s="8"/>
      <c r="F35" s="8">
        <f>51390+10000</f>
        <v>61390</v>
      </c>
    </row>
    <row r="36" spans="1:6" x14ac:dyDescent="0.25">
      <c r="A36" s="6">
        <v>11</v>
      </c>
      <c r="B36" s="7" t="s">
        <v>48</v>
      </c>
      <c r="C36" s="8">
        <f t="shared" si="1"/>
        <v>130210</v>
      </c>
      <c r="D36" s="8"/>
      <c r="E36" s="8">
        <v>170</v>
      </c>
      <c r="F36" s="8">
        <v>130040</v>
      </c>
    </row>
    <row r="37" spans="1:6" x14ac:dyDescent="0.25">
      <c r="A37" s="6">
        <v>12</v>
      </c>
      <c r="B37" s="7" t="s">
        <v>49</v>
      </c>
      <c r="C37" s="8">
        <f t="shared" si="1"/>
        <v>67390</v>
      </c>
      <c r="D37" s="8">
        <v>3000</v>
      </c>
      <c r="E37" s="8">
        <v>1150</v>
      </c>
      <c r="F37" s="8">
        <v>63240</v>
      </c>
    </row>
    <row r="38" spans="1:6" x14ac:dyDescent="0.25">
      <c r="A38" s="6">
        <v>13</v>
      </c>
      <c r="B38" s="7" t="s">
        <v>50</v>
      </c>
      <c r="C38" s="8">
        <f t="shared" si="1"/>
        <v>61070</v>
      </c>
      <c r="D38" s="8">
        <f>24970+28500</f>
        <v>53470</v>
      </c>
      <c r="E38" s="8">
        <v>7600</v>
      </c>
      <c r="F38" s="8"/>
    </row>
    <row r="39" spans="1:6" x14ac:dyDescent="0.25">
      <c r="A39" s="6">
        <v>14</v>
      </c>
      <c r="B39" s="8" t="s">
        <v>51</v>
      </c>
      <c r="C39" s="8">
        <f t="shared" si="1"/>
        <v>28390</v>
      </c>
      <c r="D39" s="8">
        <v>300</v>
      </c>
      <c r="E39" s="8">
        <v>1300</v>
      </c>
      <c r="F39" s="8">
        <v>26790</v>
      </c>
    </row>
    <row r="40" spans="1:6" x14ac:dyDescent="0.25">
      <c r="A40" s="6">
        <v>15</v>
      </c>
      <c r="B40" s="8" t="s">
        <v>52</v>
      </c>
      <c r="C40" s="8">
        <f t="shared" si="1"/>
        <v>16000</v>
      </c>
      <c r="D40" s="8">
        <v>1000</v>
      </c>
      <c r="E40" s="8">
        <f>5000+6000+4000</f>
        <v>15000</v>
      </c>
      <c r="F40" s="8"/>
    </row>
    <row r="41" spans="1:6" x14ac:dyDescent="0.25">
      <c r="A41" s="6">
        <v>16</v>
      </c>
      <c r="B41" s="8" t="s">
        <v>53</v>
      </c>
      <c r="C41" s="8">
        <f t="shared" si="1"/>
        <v>40070</v>
      </c>
      <c r="D41" s="8">
        <f>14000+8000</f>
        <v>22000</v>
      </c>
      <c r="E41" s="8">
        <v>18070</v>
      </c>
      <c r="F41" s="8"/>
    </row>
    <row r="42" spans="1:6" x14ac:dyDescent="0.25">
      <c r="A42" s="6">
        <v>17</v>
      </c>
      <c r="B42" s="8" t="s">
        <v>54</v>
      </c>
      <c r="C42" s="8">
        <f t="shared" si="1"/>
        <v>74000</v>
      </c>
      <c r="D42" s="8">
        <f>21000+10000</f>
        <v>31000</v>
      </c>
      <c r="E42" s="8">
        <f>28000+15000</f>
        <v>43000</v>
      </c>
      <c r="F42" s="8"/>
    </row>
    <row r="43" spans="1:6" x14ac:dyDescent="0.25">
      <c r="A43" s="6">
        <v>18</v>
      </c>
      <c r="B43" s="8" t="s">
        <v>55</v>
      </c>
      <c r="C43" s="8">
        <f t="shared" si="1"/>
        <v>600</v>
      </c>
      <c r="D43" s="8">
        <v>400</v>
      </c>
      <c r="E43" s="8">
        <v>200</v>
      </c>
      <c r="F43" s="8"/>
    </row>
    <row r="44" spans="1:6" x14ac:dyDescent="0.25">
      <c r="A44" s="6">
        <v>19</v>
      </c>
      <c r="B44" s="8" t="s">
        <v>56</v>
      </c>
      <c r="C44" s="8">
        <f t="shared" si="1"/>
        <v>9000</v>
      </c>
      <c r="D44" s="8">
        <v>9000</v>
      </c>
      <c r="E44" s="8"/>
      <c r="F44" s="8"/>
    </row>
    <row r="45" spans="1:6" x14ac:dyDescent="0.25">
      <c r="A45" s="6">
        <v>20</v>
      </c>
      <c r="B45" s="8" t="s">
        <v>57</v>
      </c>
      <c r="C45" s="8">
        <f t="shared" si="1"/>
        <v>2540</v>
      </c>
      <c r="D45" s="8">
        <v>2540</v>
      </c>
      <c r="E45" s="8"/>
      <c r="F45" s="8"/>
    </row>
    <row r="46" spans="1:6" x14ac:dyDescent="0.25">
      <c r="A46" s="6">
        <v>21</v>
      </c>
      <c r="B46" s="8" t="s">
        <v>58</v>
      </c>
      <c r="C46" s="8">
        <f t="shared" si="1"/>
        <v>800</v>
      </c>
      <c r="D46" s="8">
        <v>800</v>
      </c>
      <c r="E46" s="8"/>
      <c r="F46" s="8"/>
    </row>
    <row r="47" spans="1:6" x14ac:dyDescent="0.25">
      <c r="A47" s="6">
        <v>22</v>
      </c>
      <c r="B47" s="8" t="s">
        <v>59</v>
      </c>
      <c r="C47" s="8">
        <f t="shared" si="1"/>
        <v>295100</v>
      </c>
      <c r="D47" s="8">
        <v>5000</v>
      </c>
      <c r="E47" s="8"/>
      <c r="F47" s="8">
        <f>250100+5000+20000+15000</f>
        <v>290100</v>
      </c>
    </row>
    <row r="48" spans="1:6" x14ac:dyDescent="0.25">
      <c r="A48" s="6">
        <v>23</v>
      </c>
      <c r="B48" s="8" t="s">
        <v>60</v>
      </c>
      <c r="C48" s="8">
        <f t="shared" si="1"/>
        <v>5000</v>
      </c>
      <c r="D48" s="8">
        <v>5000</v>
      </c>
      <c r="E48" s="8"/>
      <c r="F48" s="8"/>
    </row>
    <row r="49" spans="1:6" x14ac:dyDescent="0.25">
      <c r="A49" s="6">
        <v>24</v>
      </c>
      <c r="B49" s="8" t="s">
        <v>61</v>
      </c>
      <c r="C49" s="8">
        <f t="shared" si="1"/>
        <v>12360</v>
      </c>
      <c r="D49" s="8"/>
      <c r="E49" s="8">
        <v>12360</v>
      </c>
      <c r="F49" s="8"/>
    </row>
    <row r="50" spans="1:6" x14ac:dyDescent="0.25">
      <c r="A50" s="6">
        <v>25</v>
      </c>
      <c r="B50" s="8" t="s">
        <v>62</v>
      </c>
      <c r="C50" s="8">
        <f t="shared" si="1"/>
        <v>6340</v>
      </c>
      <c r="D50" s="8"/>
      <c r="E50" s="8">
        <v>6340</v>
      </c>
      <c r="F50" s="8"/>
    </row>
    <row r="51" spans="1:6" ht="15.6" x14ac:dyDescent="0.25">
      <c r="A51" s="10"/>
      <c r="B51" s="11" t="s">
        <v>63</v>
      </c>
      <c r="C51" s="12">
        <f>SUM(C14:C50)</f>
        <v>1382588</v>
      </c>
      <c r="D51" s="12">
        <f>SUM(D14:D50)</f>
        <v>365270</v>
      </c>
      <c r="E51" s="12">
        <f t="shared" ref="E51:F51" si="2">SUM(E14:E50)</f>
        <v>200678</v>
      </c>
      <c r="F51" s="12">
        <f t="shared" si="2"/>
        <v>816640</v>
      </c>
    </row>
    <row r="53" spans="1:6" x14ac:dyDescent="0.25">
      <c r="B53" s="15" t="s">
        <v>64</v>
      </c>
      <c r="C53" s="15"/>
      <c r="D53" s="15"/>
      <c r="E53" s="15"/>
    </row>
  </sheetData>
  <mergeCells count="6">
    <mergeCell ref="B53:E53"/>
    <mergeCell ref="A8:F8"/>
    <mergeCell ref="A10:A11"/>
    <mergeCell ref="B10:B11"/>
    <mergeCell ref="C10:C11"/>
    <mergeCell ref="D10:F10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2025-10-30 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2025-10-15T15:15:15Z</cp:lastPrinted>
  <dcterms:created xsi:type="dcterms:W3CDTF">2025-02-04T07:05:23Z</dcterms:created>
  <dcterms:modified xsi:type="dcterms:W3CDTF">2025-10-16T06:59:39Z</dcterms:modified>
</cp:coreProperties>
</file>